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22320" windowHeight="7935" tabRatio="486" activeTab="0"/>
  </bookViews>
  <sheets>
    <sheet name="загальна потреба" sheetId="1" r:id="rId1"/>
    <sheet name="капітальні видатки" sheetId="2" r:id="rId2"/>
  </sheets>
  <definedNames>
    <definedName name="_xlnm.Print_Area" localSheetId="0">'загальна потреба'!$A$1:$S$26</definedName>
  </definedNames>
  <calcPr fullCalcOnLoad="1" fullPrecision="0"/>
</workbook>
</file>

<file path=xl/sharedStrings.xml><?xml version="1.0" encoding="utf-8"?>
<sst xmlns="http://schemas.openxmlformats.org/spreadsheetml/2006/main" count="259" uniqueCount="125">
  <si>
    <t>тис. грн.</t>
  </si>
  <si>
    <t>КФК</t>
  </si>
  <si>
    <t>разом</t>
  </si>
  <si>
    <t>поточні
видатки</t>
  </si>
  <si>
    <t>2210
(предмети, матеріали, обладнання та інвентар)</t>
  </si>
  <si>
    <t>2230
(продукти харчування)</t>
  </si>
  <si>
    <t>2240
(оплата послуг крім комунальних)</t>
  </si>
  <si>
    <t>2270
(оплата комунальних послуг та енергоносіїв)</t>
  </si>
  <si>
    <t>2282
(окремі заходи по реалізації державних (регіональних)</t>
  </si>
  <si>
    <t>2700 (соціальне забезпечення)</t>
  </si>
  <si>
    <t>3000 (Бюджет розвитку) придбання обладнання</t>
  </si>
  <si>
    <t>3000 (Бюджет розвитку) ремонт та реставрація</t>
  </si>
  <si>
    <t>Театри</t>
  </si>
  <si>
    <t>Філармонії, музичні колективи
і ансамблі та інші мистецькі заклади та заходи</t>
  </si>
  <si>
    <t>Бібліотеки</t>
  </si>
  <si>
    <t>Музеї і виставки</t>
  </si>
  <si>
    <t>Клуби і центри</t>
  </si>
  <si>
    <t>Кінематографія</t>
  </si>
  <si>
    <t>Разом</t>
  </si>
  <si>
    <t>1017324</t>
  </si>
  <si>
    <t>1017340</t>
  </si>
  <si>
    <t>Будівництво закладів культури</t>
  </si>
  <si>
    <t>всього</t>
  </si>
  <si>
    <t>Інші заходи в галузі культури і мистецтва</t>
  </si>
  <si>
    <t xml:space="preserve">Інші культурно-освітні
заклади </t>
  </si>
  <si>
    <t>2111, 2120
(заробітна плата з нарах)</t>
  </si>
  <si>
    <t>2800
(іншф поточні видатки)</t>
  </si>
  <si>
    <t>Збереження, розвиток, реконструкція та реставрація пам`яток історії та культури</t>
  </si>
  <si>
    <t>Департамент культури</t>
  </si>
  <si>
    <r>
      <t xml:space="preserve">2210
(предмети, матеріали, обладнання та інвентар) </t>
    </r>
    <r>
      <rPr>
        <b/>
        <i/>
        <sz val="8"/>
        <rFont val="Arial Cyr"/>
        <family val="0"/>
      </rPr>
      <t>трансферт</t>
    </r>
  </si>
  <si>
    <r>
      <t xml:space="preserve">2610
(заробітна плата з нарах) </t>
    </r>
    <r>
      <rPr>
        <b/>
        <i/>
        <sz val="8"/>
        <rFont val="Arial Cyr"/>
        <family val="0"/>
      </rPr>
      <t>трансферт</t>
    </r>
  </si>
  <si>
    <r>
      <t xml:space="preserve">2240
(оплата послуг крім комунальних) </t>
    </r>
    <r>
      <rPr>
        <b/>
        <i/>
        <sz val="8"/>
        <rFont val="Arial Cyr"/>
        <family val="0"/>
      </rPr>
      <t>трансферт</t>
    </r>
  </si>
  <si>
    <r>
      <t xml:space="preserve">2270
(оплата комунальних послуг та енергоносіїв) </t>
    </r>
    <r>
      <rPr>
        <b/>
        <i/>
        <sz val="8"/>
        <rFont val="Arial Cyr"/>
        <family val="0"/>
      </rPr>
      <t>трансферт</t>
    </r>
  </si>
  <si>
    <t>Потреба  на 2020 рік</t>
  </si>
  <si>
    <t>Всього "Освіта"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</si>
  <si>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</si>
  <si>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</si>
  <si>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Підготовка кадрів вищими навчальними закладами І-ІІ рівнів акредитації (коледжами, технікумами, училищами)</t>
  </si>
  <si>
    <t>Підготовка кадрів вищими навчальними закладами ІІІ-ІV рівнів акредитації (університетами, академіями, інститутами)</t>
  </si>
  <si>
    <t>Методичне забезпечення діяльності навчальних закладів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</si>
  <si>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</t>
  </si>
  <si>
    <t>Всього "Культура"</t>
  </si>
  <si>
    <t>1018861</t>
  </si>
  <si>
    <t>Надання позичок</t>
  </si>
  <si>
    <t>2282, 2610, 3110 (громадський бюджет)</t>
  </si>
  <si>
    <t xml:space="preserve"> ДЕПАРТАМЕНТ КУЛЬТУРИ ВИКОНАВЧОГО ОРГАНУ КИЇВСЬКОЇ МІСЬКОЇ РАДИ 
(КИЇВСЬКОЇ МІСЬКОЇ ДЕРЖАВНОЇ АДМІНІСТРАЦІЇ)</t>
  </si>
  <si>
    <t>тис.грн.</t>
  </si>
  <si>
    <t>Код ТПКВ та КМБ</t>
  </si>
  <si>
    <t>Найменування</t>
  </si>
  <si>
    <t>Пріоритет І на 2020 рік</t>
  </si>
  <si>
    <t>Кошторисна вартість</t>
  </si>
  <si>
    <t>Виконано на 01.01.2019</t>
  </si>
  <si>
    <t xml:space="preserve">Освоєно коштів </t>
  </si>
  <si>
    <t>Стан справ, подано оголошення па прозоро, проведено торги, укладено договір на суму…</t>
  </si>
  <si>
    <t>Пріоритет ІІ на 2020 рік</t>
  </si>
  <si>
    <t>1</t>
  </si>
  <si>
    <t/>
  </si>
  <si>
    <t>ДЕПАРТАМЕНТ КУЛЬТУРИ</t>
  </si>
  <si>
    <t>ОСВIТА</t>
  </si>
  <si>
    <t xml:space="preserve">КУЛЬТУРА I МИСТЕЦТВО </t>
  </si>
  <si>
    <t>КАПВКЛАДЕННЯ (ОПЕРЕТА, ГІДРОПАРК)</t>
  </si>
  <si>
    <t>4</t>
  </si>
  <si>
    <t>1130</t>
  </si>
  <si>
    <t>1130 Пiдготовка кадрiв вищими навчальними закладами III-IV рiвнiв акредитацiї (унiверситетами, академiями, iнститутами)</t>
  </si>
  <si>
    <t>КОЛЕДЖ ХОРЕОГРАФIЧНОГО МИСТЕЦТВА "КИЇВСЬКА МУНIЦИПАЛЬНА АКАДЕМIЯ ТАНЦЮ IМЕНI СЕРЖА ЛИФАРЯ"</t>
  </si>
  <si>
    <t>Капітальний ремонт приміщень</t>
  </si>
  <si>
    <t>22</t>
  </si>
  <si>
    <t>Капітальний ремонт теплового пункту</t>
  </si>
  <si>
    <t>КИЇВСЬКА МУНІЦИПАЛЬНА АКАДЕМІЯ МУЗИКИ IМ.Р.М.ГЛIЄРА</t>
  </si>
  <si>
    <t>Капітальний ремонт покрівлі, приміщень навчальних корпусів на вул. Л. Толстого, 31 і фасаду та даху гуртожитку на вул. Дашавська, 22</t>
  </si>
  <si>
    <t>КИЇВСЬКА МУНIЦIПАЛЬНА АКАДЕМIЯ ЕСТРАДНОГО ТА ЦИРКОВОГО МИСТЕЦТВ</t>
  </si>
  <si>
    <t>Капітальний ремонт даху будівлі, благоустрій території, капітальний ремонт інженерних мереж теплопостачання, водопостачання, електропостачання на вул. Жилянській, 88</t>
  </si>
  <si>
    <t>4010 Фінансова підтримка театрів</t>
  </si>
  <si>
    <t>ТВЗК "КИЇВСЬКИЙ АКАДЕМІЧНИЙ ТЕАТР ДРАМИ І КОМЕДІЇ НА ЛІВОМУ БЕРЕЗІ ДНІПРА"</t>
  </si>
  <si>
    <t>Капітальний ремонт системи вентиляції та приміщень цокольного поверху  на просп. Броварському, 25</t>
  </si>
  <si>
    <t>ТВЗК "Київський академічний театр ляльок"</t>
  </si>
  <si>
    <t>Капітальний ремонт мощення та східців, гідроізоляція терраси будівлі театру по вул. М. Грушевського, 1-А (ПКД розроблена)</t>
  </si>
  <si>
    <t>4060</t>
  </si>
  <si>
    <t>4060 Забезпечення дiяльностi палацiв i будинкiв культури, клубiв, центрiв дозвiлля та iнших клубних закладiв</t>
  </si>
  <si>
    <t>Ремонтно-реставраційні роботи теплових мереж  будівлі на вул. Московській, 3 (в т.ч. розробка ПКД)</t>
  </si>
  <si>
    <t>Ремонтно-реставраційні роботи фасаду комунального закладу "Центр художньої та технiчної творчостi "Печерськ" на вул. Московськiй, 3 (завершення робіт)</t>
  </si>
  <si>
    <t>Ремонтно-реставраційні роботи примiщень комунального закладу "Центр художньої та технiчної творчостi "Печерськ" на вул. Московськiй, 3 (у тому числі проектно-вишукувальні роботи)</t>
  </si>
  <si>
    <t>4070</t>
  </si>
  <si>
    <t>4070 Фiнансова пiдтримка кiнематографiї</t>
  </si>
  <si>
    <t>Капітальний ремонт будівлі кінотеатру «Краків», Русанівська набережна, 12, м. Київ</t>
  </si>
  <si>
    <t>Інші кінотеатри</t>
  </si>
  <si>
    <t>4081</t>
  </si>
  <si>
    <t>4081 Забезпечення дiяльностi iнших закладiв в галузi культури i мистецтва</t>
  </si>
  <si>
    <t>Парк культури та відпочинку "Партизанська слава"</t>
  </si>
  <si>
    <t>Капітальний ремонт адміністративної будівлі Парку культури та відпочинку "Партизанська слава" на вул. Російській, 28/1</t>
  </si>
  <si>
    <t>Капітальний ремонт вхудної групи та огорожі Парку культури та відпочинку "Партизанська слава"</t>
  </si>
  <si>
    <t>Центральний парк культури та відпочинку</t>
  </si>
  <si>
    <t>Ремонтно-реставраційні роботи памяток національного значення: "Нижня напівкругла підпірна стіна та Верхня напівкругла підпірна стіна" по вул. Паркова дорога, 2 (виготовлення ПКД)</t>
  </si>
  <si>
    <t>Капітальний ремонт нежитлових приміщень культурно-мистецького комплексу "Співоче Поле" на вул. Лаврській, 41 (розробка ПКД)</t>
  </si>
  <si>
    <t>Капітальний ремонт концертно-танцювального залу "Ровесник" парку культури і відпочинку "Перемога" на бульв. Перова, 2 (розробка ПКД)</t>
  </si>
  <si>
    <t>Капітальний ремонт та перекладка інженерних мереж від житлового будинку на 
вул. Зоологічній, 2 до Київського зоологічного парку загальнодержавного значення</t>
  </si>
  <si>
    <t>7340</t>
  </si>
  <si>
    <t>7340 Проектування, реставрацiя та охорона пам'яток архiтектури</t>
  </si>
  <si>
    <t>РЕМОНТНО-РЕСТАВРАЦІЙНІ РОБОТИ ОБ'ЄКТІВ КУЛЬТУРНОЇ СПАДЩИНИ (ПАМ'ЯТНИКІВ, ПАМ'ЯТНИХ ЗНАКІВ, МЕМОРІАЛЬНИХ ДОЩОК)</t>
  </si>
  <si>
    <r>
      <t>РЕМОНТНО-РЕСТАВРАЦIЙНI РОБОТИ ПРИМIЩЕНЬ (КОЛИШНIЙ ПК ЗАВОДУ "БIЛЬШОВИК") НА ПРОСП. ПЕРЕМОГИ, 38, ЛIТ. А</t>
    </r>
    <r>
      <rPr>
        <b/>
        <sz val="11"/>
        <rFont val="Times New Roman"/>
        <family val="1"/>
      </rPr>
      <t xml:space="preserve">                                                                        (кошторисна вартість 203,0 млн. грн)</t>
    </r>
  </si>
  <si>
    <t>РЕМОНТНО-РЕСТАВРАЦIЙНI РОБОТИ БУДIВЛI КАРАЇМСЬКОЇ КЕНАСИ, ПАМ’ЯТКА АРХIТЕКТУРИ (ОХОРОННИЙ НОМЕР № 68, РIШЕННЯ МIСЬКВИКОНКОМУ № 1804 ВIД 22.11.82) НА ВУЛ. ЯРОСЛАВIВ ВАЛ, 7</t>
  </si>
  <si>
    <r>
      <t xml:space="preserve">РЕСТАВРАЦIЯ ТА ПРИСТОСУВАННЯ БУДИНКУ № 5 НА ВУЛ. ДЕГТЯРIВСЬКIЙ ШЕВЧЕНКIВСЬКОГО РАЙОНУ М. КИЄВА ПIД КОМУНАЛЬНИЙ ЗАКЛАД "ТЕАТРАЛЬНО-ВИДОВИЩНИЙ ЗАКЛАД КУЛЬТУРИ "КИЇВСЬКА МАЛА ОПЕРА"             </t>
    </r>
    <r>
      <rPr>
        <b/>
        <sz val="11"/>
        <rFont val="Times New Roman"/>
        <family val="1"/>
      </rPr>
      <t>(кошторисна вартість 128, 4 млн.грн.)</t>
    </r>
  </si>
  <si>
    <r>
      <t>РЕМОНТНО-РЕСТАВРАЦIЙНI РОБОТИ ПРИМIЩЕНЬ БУДИНКУ № 3 (ПАМ’ЯТКА IСТОРIЇ МIСЦЕВОГО ЗНАЧЕННЯ) ПО БУЛЬВ. Т. ШЕВЧЕНКА У ШЕВЧЕНКIВСЬКОМУ РАЙОНI М.КИЄВА</t>
    </r>
    <r>
      <rPr>
        <b/>
        <sz val="11"/>
        <rFont val="Times New Roman"/>
        <family val="1"/>
      </rPr>
      <t xml:space="preserve"> (кошторисна вартість 154 млн.грн.)</t>
    </r>
  </si>
  <si>
    <t>Національний історико-архітектурний музей "Київська фортеця"</t>
  </si>
  <si>
    <t>Ремонтно-реставрацiйнi роботи Ескарпової стiни Госпiтального укрiплення Нацiонального iсторiко-архiтектурного музею "Київська фортеця" (ПКД на стадії завершення)</t>
  </si>
  <si>
    <t>Реставрацiя  башти № 4 Нацiонального iсторико-архiтектурного музею "Київська фортеця" на вул. Старонаводницькiй, 2</t>
  </si>
  <si>
    <t>Реставрацiя (протиаварiйнi роботи) капонiру 1-го полiгону Госпiтального укрiплення Нацiонального iсторико-архiтектурного музею "Київська фортеця" на вул. Госпiтальна, 24А</t>
  </si>
  <si>
    <t>Ремонтно-реставраційні роботи валу та потерни та склепіння в 5-му казематі капоніру 2-го полігону Госпітального Укріплення Київської фортеці на вул. Госпітальній, 25-А у Печерському районі м. Києва (розробка ПКД)</t>
  </si>
  <si>
    <t>Капітальний ремонт на об'єкті Меморіал (пам'ятник солдатам-саперам розстріляним в 1907 році) на території між Косим Капоніром та Капоніром 2-го полігону на вул. Госпітальній, 25-А у Печерському районі м. Києва (розробка ПКД)</t>
  </si>
  <si>
    <t>Ремонтно-реставраційні роботи (протизсувні заходи, відновлення та благоустрій) головного валу Госпітального укріплення Київської фортеці (пам'ятка містобудування та архітектури національного значення, охоронний № 867/8) на вул. Госпітальній, 25-А у Печерському районі м. Києва (розробка ПКД)</t>
  </si>
  <si>
    <t>Національний музей "Київська картинна галерея"</t>
  </si>
  <si>
    <t>Ремонтно-реставраційні роботи будинку філії Національного музею "Київська картинна галерея"  - МЦ "Шоколадний будинок", по вул. Шовковичній, 17/2</t>
  </si>
  <si>
    <t>Реставрація території садиби Національного музею "Київська картинна галерея" по вул. Терещенківська, 9 у Печерському районі м. Києва</t>
  </si>
  <si>
    <t>Музей історії міста Києва</t>
  </si>
  <si>
    <t>Реставрація будівлі історико-меморіального музею Михайла Грушевського по вул. Паньківська, 9 у м.Києві</t>
  </si>
  <si>
    <t xml:space="preserve">Реставрація будівлі Музею історії міста Києва філії  - "Київський музей О.С. Пушкіна" за адресою: вул. Кудрявська, 9 у м.Києві (розробка ПКД) </t>
  </si>
  <si>
    <t>ТВЗК «Київський муніципальний академічний театр опери і балету для дітей та юнацтва»</t>
  </si>
  <si>
    <t>Ремонтно-реставраційні роботи фасаду  та покрівлі будівлі комунального закладу ТВЗК «Київський муніципальний академічний театр опери і балету для дітей та юнацтва»  на вул. Межигірській, 2</t>
  </si>
  <si>
    <t>Реставрація пам'ятки архітектури національного значення на вул. Лаврській, 19 з пристосуванням під національний центр народної культури "Музей Івана Гончара"</t>
  </si>
  <si>
    <t>Музей видатних діячів української культури Лесі Українки, Миколи Лисенка, Панаса Саксаганського, Михайла Старицького</t>
  </si>
  <si>
    <t>Реставрація будівлі Музею видатних діячів української культури Лесі Українки, Миколи Лисенка, Панаса Саксаганського, Михайла Старицького по вул. Саксаганського, 93-б в м.Києві з пристосуванням під експозицію музею "Іван Франко і Київ" (продовження робіт)</t>
  </si>
  <si>
    <t>Капітальний ремонт з реставрацією будівлі Музею видатних діячів української культури Лесі Українки, Миколи Лисенка, Панаса Саксаганського, Михайла Старицького по вул. Жилянській, 96 з пристосуванням під музей П. Саксаганського (виготовлення ПКД)</t>
  </si>
  <si>
    <t>РЕСТАВРАЦІЯ ТА РЕАБІЛІТАЦІЯ З ТЕХНІЧНИМ ПЕРЕОСНАЩЕННЯМ І РЕКОНСТРУКЦІЄЮ ПРИБУДОВИ ТЕАТРАЛЬНО-ВИДОВИЩНОГО ЗАКЛАДУ КУЛЬТУРИ "КИЇВСЬКИЙ НАЦІОНАЛЬНИЙ АКАДЕМІЧНИЙ ТЕАТР ОПЕРЕТИ" НА ВУЛ. ЧЕРВОНОАРМІЙСЬКІЙ, 53/3 У ПЕЧЕРСЬКОМУ РАЙОНІ М. КИЄВА</t>
  </si>
  <si>
    <t>РЕКОНСТРУКЦIЯ НЕЖИТЛОВИХ ПРИМIЩЕНЬ ПЕРШОГО ТА ДРУГОГО ПОВЕРХIВ З ВЛАШТУВАННЯМ ВХIДНОЇ ГРУПИ ПIД МИСТЕЦЬКО-КОНЦЕРТНИЙ ЦЕНТР IМ. I.КОЗЛОВСЬКОГО КИЇВСЬКОГО НАЦIОНАЛЬНОГО АКАДЕМIЧНОГО ТЕАТРУ ОПЕРЕТИ НА ВУЛ. ХРЕЩАТИК, 50-Б У ШЕВЧЕНКIВСЬКОМУ РАЙОНI М. КИЄВА</t>
  </si>
  <si>
    <t>ПРОЕКТУВАННЯ ТА ВИКОНАННЯ РОБІТ З БЛАГОУСТРОЮ ОКРЕМИХ ТЕРИТОРІЙ О.ГІДРОПАРК КОМУНАЛЬНИМ ЗАКЛАДОМ "ПАРК КУЛЬТУРИ ТА ВІДПОЧИНКУ ''ГІДРОПАРК''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</si>
</sst>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00_₴_-;\-* #,##0.000_₴_-;_-* &quot;-&quot;??_₴_-;_-@_-"/>
    <numFmt numFmtId="18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36"/>
      <name val="Times New Roman"/>
      <family val="1"/>
    </font>
    <font>
      <b/>
      <u val="single"/>
      <sz val="11"/>
      <color indexed="36"/>
      <name val="Times New Roman"/>
      <family val="1"/>
    </font>
    <font>
      <sz val="11"/>
      <color indexed="36"/>
      <name val="Times New Roman"/>
      <family val="1"/>
    </font>
    <font>
      <i/>
      <sz val="11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b/>
      <u val="single"/>
      <sz val="11"/>
      <color rgb="FF7030A0"/>
      <name val="Times New Roman"/>
      <family val="1"/>
    </font>
    <font>
      <sz val="11"/>
      <color rgb="FF7030A0"/>
      <name val="Times New Roman"/>
      <family val="1"/>
    </font>
    <font>
      <i/>
      <sz val="11"/>
      <color rgb="FF7030A0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hair"/>
      <top style="medium"/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hair"/>
      <top style="hair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hair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hair"/>
      <top style="hair"/>
      <bottom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3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2" fillId="0" borderId="0" xfId="52" applyFill="1" applyAlignment="1">
      <alignment horizontal="right" vertical="center"/>
      <protection/>
    </xf>
    <xf numFmtId="0" fontId="2" fillId="0" borderId="0" xfId="52" applyFill="1" applyBorder="1" applyAlignment="1">
      <alignment vertical="center"/>
      <protection/>
    </xf>
    <xf numFmtId="0" fontId="2" fillId="0" borderId="0" xfId="52" applyFill="1" applyAlignment="1">
      <alignment vertical="center"/>
      <protection/>
    </xf>
    <xf numFmtId="0" fontId="2" fillId="0" borderId="10" xfId="52" applyFill="1" applyBorder="1" applyAlignment="1">
      <alignment horizontal="center" vertical="center"/>
      <protection/>
    </xf>
    <xf numFmtId="0" fontId="2" fillId="0" borderId="11" xfId="52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2" fillId="0" borderId="0" xfId="52" applyFill="1" applyBorder="1" applyAlignment="1">
      <alignment horizontal="center" vertical="center"/>
      <protection/>
    </xf>
    <xf numFmtId="0" fontId="2" fillId="0" borderId="0" xfId="52" applyFill="1" applyAlignment="1">
      <alignment horizontal="center" vertical="center"/>
      <protection/>
    </xf>
    <xf numFmtId="0" fontId="2" fillId="0" borderId="13" xfId="52" applyFill="1" applyBorder="1" applyAlignment="1">
      <alignment horizontal="center" vertical="center"/>
      <protection/>
    </xf>
    <xf numFmtId="0" fontId="2" fillId="0" borderId="14" xfId="52" applyFill="1" applyBorder="1" applyAlignment="1">
      <alignment vertical="center"/>
      <protection/>
    </xf>
    <xf numFmtId="4" fontId="3" fillId="0" borderId="13" xfId="52" applyNumberFormat="1" applyFont="1" applyFill="1" applyBorder="1" applyAlignment="1">
      <alignment horizontal="right" vertical="center"/>
      <protection/>
    </xf>
    <xf numFmtId="4" fontId="3" fillId="0" borderId="14" xfId="52" applyNumberFormat="1" applyFont="1" applyFill="1" applyBorder="1" applyAlignment="1">
      <alignment horizontal="right" vertical="center"/>
      <protection/>
    </xf>
    <xf numFmtId="4" fontId="2" fillId="0" borderId="14" xfId="52" applyNumberFormat="1" applyFill="1" applyBorder="1" applyAlignment="1">
      <alignment horizontal="right" vertical="center"/>
      <protection/>
    </xf>
    <xf numFmtId="4" fontId="2" fillId="0" borderId="14" xfId="52" applyNumberFormat="1" applyFill="1" applyBorder="1" applyAlignment="1">
      <alignment vertical="center"/>
      <protection/>
    </xf>
    <xf numFmtId="4" fontId="2" fillId="0" borderId="15" xfId="52" applyNumberFormat="1" applyFill="1" applyBorder="1" applyAlignment="1">
      <alignment vertical="center"/>
      <protection/>
    </xf>
    <xf numFmtId="4" fontId="2" fillId="0" borderId="0" xfId="52" applyNumberFormat="1" applyFont="1" applyFill="1" applyBorder="1" applyAlignment="1">
      <alignment horizontal="right" vertical="center" wrapText="1"/>
      <protection/>
    </xf>
    <xf numFmtId="4" fontId="2" fillId="0" borderId="0" xfId="52" applyNumberFormat="1" applyFill="1" applyAlignment="1">
      <alignment vertical="center"/>
      <protection/>
    </xf>
    <xf numFmtId="0" fontId="2" fillId="0" borderId="14" xfId="52" applyFill="1" applyBorder="1" applyAlignment="1">
      <alignment vertical="center" wrapText="1"/>
      <protection/>
    </xf>
    <xf numFmtId="4" fontId="2" fillId="0" borderId="14" xfId="52" applyNumberFormat="1" applyFont="1" applyFill="1" applyBorder="1" applyAlignment="1">
      <alignment vertical="center"/>
      <protection/>
    </xf>
    <xf numFmtId="4" fontId="2" fillId="0" borderId="15" xfId="52" applyNumberFormat="1" applyFont="1" applyFill="1" applyBorder="1" applyAlignment="1">
      <alignment vertical="center"/>
      <protection/>
    </xf>
    <xf numFmtId="4" fontId="2" fillId="0" borderId="0" xfId="52" applyNumberFormat="1" applyFill="1" applyBorder="1" applyAlignment="1">
      <alignment horizontal="right" vertical="center"/>
      <protection/>
    </xf>
    <xf numFmtId="49" fontId="2" fillId="0" borderId="16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vertical="center" wrapText="1"/>
      <protection/>
    </xf>
    <xf numFmtId="4" fontId="3" fillId="0" borderId="16" xfId="52" applyNumberFormat="1" applyFont="1" applyFill="1" applyBorder="1" applyAlignment="1">
      <alignment horizontal="right" vertical="center"/>
      <protection/>
    </xf>
    <xf numFmtId="4" fontId="3" fillId="0" borderId="17" xfId="52" applyNumberFormat="1" applyFont="1" applyFill="1" applyBorder="1" applyAlignment="1">
      <alignment horizontal="right" vertical="center"/>
      <protection/>
    </xf>
    <xf numFmtId="4" fontId="2" fillId="0" borderId="17" xfId="52" applyNumberFormat="1" applyFont="1" applyFill="1" applyBorder="1" applyAlignment="1">
      <alignment vertical="center"/>
      <protection/>
    </xf>
    <xf numFmtId="4" fontId="3" fillId="0" borderId="17" xfId="52" applyNumberFormat="1" applyFont="1" applyFill="1" applyBorder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4" fontId="2" fillId="0" borderId="17" xfId="52" applyNumberFormat="1" applyFill="1" applyBorder="1" applyAlignment="1">
      <alignment horizontal="right" vertical="center"/>
      <protection/>
    </xf>
    <xf numFmtId="0" fontId="2" fillId="0" borderId="0" xfId="52" applyFont="1" applyFill="1" applyAlignment="1">
      <alignment vertical="center"/>
      <protection/>
    </xf>
    <xf numFmtId="4" fontId="2" fillId="0" borderId="18" xfId="52" applyNumberFormat="1" applyFill="1" applyBorder="1" applyAlignment="1">
      <alignment vertical="center"/>
      <protection/>
    </xf>
    <xf numFmtId="4" fontId="2" fillId="0" borderId="19" xfId="52" applyNumberFormat="1" applyFont="1" applyFill="1" applyBorder="1" applyAlignment="1">
      <alignment vertical="center"/>
      <protection/>
    </xf>
    <xf numFmtId="4" fontId="2" fillId="0" borderId="0" xfId="52" applyNumberFormat="1" applyFill="1" applyBorder="1" applyAlignment="1">
      <alignment vertical="center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vertical="center" wrapText="1"/>
      <protection/>
    </xf>
    <xf numFmtId="49" fontId="2" fillId="0" borderId="13" xfId="52" applyNumberFormat="1" applyFont="1" applyFill="1" applyBorder="1" applyAlignment="1">
      <alignment horizontal="center" vertical="center"/>
      <protection/>
    </xf>
    <xf numFmtId="4" fontId="2" fillId="0" borderId="18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horizontal="center" vertical="center"/>
      <protection/>
    </xf>
    <xf numFmtId="2" fontId="27" fillId="0" borderId="0" xfId="52" applyNumberFormat="1" applyFont="1" applyBorder="1" applyAlignment="1">
      <alignment horizontal="center" vertical="center" wrapText="1"/>
      <protection/>
    </xf>
    <xf numFmtId="2" fontId="28" fillId="0" borderId="0" xfId="52" applyNumberFormat="1" applyFont="1" applyBorder="1" applyAlignment="1">
      <alignment horizontal="center" vertical="center" wrapText="1"/>
      <protection/>
    </xf>
    <xf numFmtId="0" fontId="27" fillId="0" borderId="0" xfId="52" applyFont="1" applyAlignment="1">
      <alignment horizontal="left" vertical="center" wrapText="1"/>
      <protection/>
    </xf>
    <xf numFmtId="2" fontId="27" fillId="0" borderId="20" xfId="52" applyNumberFormat="1" applyFont="1" applyBorder="1" applyAlignment="1">
      <alignment horizontal="right" vertical="center" wrapText="1"/>
      <protection/>
    </xf>
    <xf numFmtId="2" fontId="27" fillId="0" borderId="0" xfId="52" applyNumberFormat="1" applyFont="1" applyBorder="1" applyAlignment="1">
      <alignment horizontal="right" vertical="center" wrapText="1"/>
      <protection/>
    </xf>
    <xf numFmtId="2" fontId="27" fillId="0" borderId="21" xfId="52" applyNumberFormat="1" applyFont="1" applyFill="1" applyBorder="1" applyAlignment="1">
      <alignment horizontal="justify" vertical="center" wrapText="1"/>
      <protection/>
    </xf>
    <xf numFmtId="0" fontId="28" fillId="0" borderId="10" xfId="52" applyFont="1" applyFill="1" applyBorder="1" applyAlignment="1">
      <alignment horizontal="center" vertical="center" wrapText="1"/>
      <protection/>
    </xf>
    <xf numFmtId="2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185" fontId="28" fillId="0" borderId="11" xfId="0" applyNumberFormat="1" applyFont="1" applyFill="1" applyBorder="1" applyAlignment="1">
      <alignment horizontal="center" vertical="center" wrapText="1"/>
    </xf>
    <xf numFmtId="186" fontId="28" fillId="0" borderId="22" xfId="0" applyNumberFormat="1" applyFont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 vertical="center" wrapText="1"/>
    </xf>
    <xf numFmtId="186" fontId="28" fillId="0" borderId="11" xfId="0" applyNumberFormat="1" applyFont="1" applyFill="1" applyBorder="1" applyAlignment="1">
      <alignment horizontal="center" vertical="center" wrapText="1"/>
    </xf>
    <xf numFmtId="0" fontId="28" fillId="0" borderId="11" xfId="52" applyFont="1" applyBorder="1" applyAlignment="1">
      <alignment horizontal="center" vertical="center" wrapText="1"/>
      <protection/>
    </xf>
    <xf numFmtId="0" fontId="27" fillId="0" borderId="23" xfId="52" applyFont="1" applyBorder="1" applyAlignment="1">
      <alignment horizontal="center" vertical="center" wrapText="1"/>
      <protection/>
    </xf>
    <xf numFmtId="2" fontId="27" fillId="0" borderId="0" xfId="52" applyNumberFormat="1" applyFont="1" applyBorder="1" applyAlignment="1">
      <alignment horizontal="justify" vertical="center" wrapText="1"/>
      <protection/>
    </xf>
    <xf numFmtId="2" fontId="27" fillId="0" borderId="24" xfId="52" applyNumberFormat="1" applyFont="1" applyFill="1" applyBorder="1" applyAlignment="1">
      <alignment horizontal="justify" vertical="center" wrapText="1"/>
      <protection/>
    </xf>
    <xf numFmtId="0" fontId="27" fillId="0" borderId="13" xfId="52" applyNumberFormat="1" applyFont="1" applyFill="1" applyBorder="1" applyAlignment="1">
      <alignment horizontal="center" vertical="center" wrapText="1"/>
      <protection/>
    </xf>
    <xf numFmtId="0" fontId="27" fillId="0" borderId="14" xfId="52" applyNumberFormat="1" applyFont="1" applyFill="1" applyBorder="1" applyAlignment="1">
      <alignment horizontal="center" vertical="center" wrapText="1"/>
      <protection/>
    </xf>
    <xf numFmtId="0" fontId="27" fillId="0" borderId="23" xfId="52" applyNumberFormat="1" applyFont="1" applyBorder="1" applyAlignment="1">
      <alignment horizontal="center" vertical="center" wrapText="1"/>
      <protection/>
    </xf>
    <xf numFmtId="0" fontId="27" fillId="0" borderId="14" xfId="52" applyNumberFormat="1" applyFont="1" applyBorder="1" applyAlignment="1">
      <alignment horizontal="center" vertical="center" wrapText="1"/>
      <protection/>
    </xf>
    <xf numFmtId="0" fontId="27" fillId="0" borderId="25" xfId="52" applyNumberFormat="1" applyFont="1" applyBorder="1" applyAlignment="1">
      <alignment horizontal="center" vertical="center" wrapText="1"/>
      <protection/>
    </xf>
    <xf numFmtId="2" fontId="28" fillId="0" borderId="24" xfId="0" applyNumberFormat="1" applyFont="1" applyFill="1" applyBorder="1" applyAlignment="1">
      <alignment horizontal="justify" vertical="center" wrapText="1"/>
    </xf>
    <xf numFmtId="2" fontId="50" fillId="0" borderId="13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horizontal="left" vertical="center" wrapText="1"/>
    </xf>
    <xf numFmtId="185" fontId="50" fillId="0" borderId="14" xfId="61" applyNumberFormat="1" applyFont="1" applyFill="1" applyBorder="1" applyAlignment="1">
      <alignment horizontal="center" vertical="center" wrapText="1"/>
    </xf>
    <xf numFmtId="2" fontId="28" fillId="0" borderId="0" xfId="0" applyNumberFormat="1" applyFont="1" applyAlignment="1">
      <alignment horizontal="justify" vertical="center" wrapText="1"/>
    </xf>
    <xf numFmtId="0" fontId="28" fillId="0" borderId="0" xfId="0" applyFont="1" applyAlignment="1">
      <alignment/>
    </xf>
    <xf numFmtId="2" fontId="50" fillId="0" borderId="17" xfId="0" applyNumberFormat="1" applyFont="1" applyFill="1" applyBorder="1" applyAlignment="1">
      <alignment horizontal="left" vertical="center" wrapText="1"/>
    </xf>
    <xf numFmtId="185" fontId="50" fillId="0" borderId="17" xfId="61" applyNumberFormat="1" applyFont="1" applyFill="1" applyBorder="1" applyAlignment="1">
      <alignment horizontal="center" vertical="center" wrapText="1"/>
    </xf>
    <xf numFmtId="2" fontId="50" fillId="0" borderId="14" xfId="0" applyNumberFormat="1" applyFont="1" applyFill="1" applyBorder="1" applyAlignment="1">
      <alignment horizontal="left" vertical="center" wrapText="1"/>
    </xf>
    <xf numFmtId="185" fontId="50" fillId="0" borderId="14" xfId="61" applyNumberFormat="1" applyFont="1" applyFill="1" applyBorder="1" applyAlignment="1">
      <alignment horizontal="left" vertical="center" wrapText="1"/>
    </xf>
    <xf numFmtId="2" fontId="27" fillId="0" borderId="24" xfId="0" applyNumberFormat="1" applyFont="1" applyFill="1" applyBorder="1" applyAlignment="1">
      <alignment horizontal="justify" vertical="center" wrapText="1"/>
    </xf>
    <xf numFmtId="2" fontId="52" fillId="12" borderId="26" xfId="0" applyNumberFormat="1" applyFont="1" applyFill="1" applyBorder="1" applyAlignment="1">
      <alignment horizontal="center" vertical="center" wrapText="1"/>
    </xf>
    <xf numFmtId="2" fontId="52" fillId="12" borderId="27" xfId="0" applyNumberFormat="1" applyFont="1" applyFill="1" applyBorder="1" applyAlignment="1">
      <alignment horizontal="center" vertical="center" wrapText="1"/>
    </xf>
    <xf numFmtId="2" fontId="53" fillId="12" borderId="27" xfId="0" applyNumberFormat="1" applyFont="1" applyFill="1" applyBorder="1" applyAlignment="1">
      <alignment horizontal="left" vertical="center" wrapText="1"/>
    </xf>
    <xf numFmtId="185" fontId="53" fillId="12" borderId="27" xfId="61" applyNumberFormat="1" applyFont="1" applyFill="1" applyBorder="1" applyAlignment="1">
      <alignment horizontal="left" vertical="center" wrapText="1"/>
    </xf>
    <xf numFmtId="2" fontId="27" fillId="0" borderId="0" xfId="0" applyNumberFormat="1" applyFont="1" applyAlignment="1">
      <alignment horizontal="justify" vertical="center" wrapText="1"/>
    </xf>
    <xf numFmtId="0" fontId="27" fillId="0" borderId="0" xfId="0" applyFont="1" applyAlignment="1">
      <alignment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left" vertical="center" wrapText="1" indent="1"/>
    </xf>
    <xf numFmtId="185" fontId="50" fillId="0" borderId="11" xfId="61" applyNumberFormat="1" applyFont="1" applyFill="1" applyBorder="1" applyAlignment="1">
      <alignment horizontal="right" vertical="center" wrapText="1"/>
    </xf>
    <xf numFmtId="2" fontId="50" fillId="0" borderId="25" xfId="0" applyNumberFormat="1" applyFont="1" applyBorder="1" applyAlignment="1">
      <alignment horizontal="right" vertical="center" wrapText="1"/>
    </xf>
    <xf numFmtId="2" fontId="50" fillId="0" borderId="28" xfId="0" applyNumberFormat="1" applyFont="1" applyBorder="1" applyAlignment="1">
      <alignment horizontal="right" vertical="center" wrapText="1"/>
    </xf>
    <xf numFmtId="2" fontId="27" fillId="0" borderId="29" xfId="0" applyNumberFormat="1" applyFont="1" applyBorder="1" applyAlignment="1">
      <alignment horizontal="right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left" vertical="center" wrapText="1" indent="1"/>
    </xf>
    <xf numFmtId="185" fontId="27" fillId="0" borderId="14" xfId="61" applyNumberFormat="1" applyFont="1" applyFill="1" applyBorder="1" applyAlignment="1">
      <alignment horizontal="center" vertical="center" wrapText="1"/>
    </xf>
    <xf numFmtId="2" fontId="27" fillId="0" borderId="23" xfId="0" applyNumberFormat="1" applyFont="1" applyBorder="1" applyAlignment="1">
      <alignment horizontal="right" vertical="center" wrapText="1"/>
    </xf>
    <xf numFmtId="2" fontId="27" fillId="0" borderId="14" xfId="0" applyNumberFormat="1" applyFont="1" applyBorder="1" applyAlignment="1">
      <alignment horizontal="right" vertical="center" wrapText="1"/>
    </xf>
    <xf numFmtId="2" fontId="27" fillId="0" borderId="21" xfId="0" applyNumberFormat="1" applyFont="1" applyFill="1" applyBorder="1" applyAlignment="1">
      <alignment horizontal="justify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27" fillId="0" borderId="30" xfId="0" applyNumberFormat="1" applyFont="1" applyFill="1" applyBorder="1" applyAlignment="1">
      <alignment horizontal="justify" vertical="center" wrapText="1"/>
    </xf>
    <xf numFmtId="2" fontId="27" fillId="0" borderId="31" xfId="0" applyNumberFormat="1" applyFont="1" applyFill="1" applyBorder="1" applyAlignment="1">
      <alignment horizontal="center" vertical="center" wrapText="1"/>
    </xf>
    <xf numFmtId="2" fontId="27" fillId="0" borderId="28" xfId="0" applyNumberFormat="1" applyFont="1" applyFill="1" applyBorder="1" applyAlignment="1">
      <alignment horizontal="center" vertical="center" wrapText="1"/>
    </xf>
    <xf numFmtId="2" fontId="50" fillId="0" borderId="28" xfId="0" applyNumberFormat="1" applyFont="1" applyFill="1" applyBorder="1" applyAlignment="1">
      <alignment horizontal="left" vertical="center" wrapText="1"/>
    </xf>
    <xf numFmtId="185" fontId="50" fillId="0" borderId="28" xfId="61" applyNumberFormat="1" applyFont="1" applyFill="1" applyBorder="1" applyAlignment="1">
      <alignment horizontal="right" vertical="center" wrapText="1"/>
    </xf>
    <xf numFmtId="2" fontId="50" fillId="0" borderId="23" xfId="0" applyNumberFormat="1" applyFont="1" applyBorder="1" applyAlignment="1">
      <alignment horizontal="right" vertical="center" wrapText="1"/>
    </xf>
    <xf numFmtId="2" fontId="50" fillId="0" borderId="14" xfId="0" applyNumberFormat="1" applyFont="1" applyBorder="1" applyAlignment="1">
      <alignment horizontal="right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left" vertical="center" wrapText="1" indent="1"/>
    </xf>
    <xf numFmtId="185" fontId="27" fillId="0" borderId="17" xfId="61" applyNumberFormat="1" applyFont="1" applyFill="1" applyBorder="1" applyAlignment="1">
      <alignment horizontal="center" vertical="center" wrapText="1"/>
    </xf>
    <xf numFmtId="2" fontId="27" fillId="0" borderId="32" xfId="0" applyNumberFormat="1" applyFont="1" applyBorder="1" applyAlignment="1">
      <alignment horizontal="right" vertical="center" wrapText="1"/>
    </xf>
    <xf numFmtId="2" fontId="27" fillId="0" borderId="17" xfId="0" applyNumberFormat="1" applyFont="1" applyBorder="1" applyAlignment="1">
      <alignment horizontal="right" vertical="center" wrapText="1"/>
    </xf>
    <xf numFmtId="2" fontId="27" fillId="0" borderId="33" xfId="0" applyNumberFormat="1" applyFont="1" applyFill="1" applyBorder="1" applyAlignment="1">
      <alignment horizontal="justify" vertical="center" wrapText="1"/>
    </xf>
    <xf numFmtId="2" fontId="27" fillId="12" borderId="34" xfId="0" applyNumberFormat="1" applyFont="1" applyFill="1" applyBorder="1" applyAlignment="1">
      <alignment horizontal="center" vertical="center" wrapText="1"/>
    </xf>
    <xf numFmtId="2" fontId="52" fillId="12" borderId="35" xfId="0" applyNumberFormat="1" applyFont="1" applyFill="1" applyBorder="1" applyAlignment="1">
      <alignment horizontal="center" vertical="center" wrapText="1"/>
    </xf>
    <xf numFmtId="2" fontId="53" fillId="12" borderId="35" xfId="0" applyNumberFormat="1" applyFont="1" applyFill="1" applyBorder="1" applyAlignment="1">
      <alignment horizontal="left" vertical="center" wrapText="1"/>
    </xf>
    <xf numFmtId="185" fontId="53" fillId="12" borderId="35" xfId="61" applyNumberFormat="1" applyFont="1" applyFill="1" applyBorder="1" applyAlignment="1">
      <alignment horizontal="left" vertical="center" wrapText="1"/>
    </xf>
    <xf numFmtId="2" fontId="50" fillId="0" borderId="11" xfId="0" applyNumberFormat="1" applyFont="1" applyFill="1" applyBorder="1" applyAlignment="1">
      <alignment horizontal="left" vertical="center" wrapText="1"/>
    </xf>
    <xf numFmtId="2" fontId="50" fillId="0" borderId="22" xfId="0" applyNumberFormat="1" applyFont="1" applyBorder="1" applyAlignment="1">
      <alignment horizontal="right" vertical="center" wrapText="1"/>
    </xf>
    <xf numFmtId="2" fontId="50" fillId="0" borderId="11" xfId="0" applyNumberFormat="1" applyFont="1" applyBorder="1" applyAlignment="1">
      <alignment horizontal="right" vertical="center" wrapText="1"/>
    </xf>
    <xf numFmtId="2" fontId="27" fillId="0" borderId="36" xfId="0" applyNumberFormat="1" applyFont="1" applyBorder="1" applyAlignment="1">
      <alignment horizontal="right" vertical="center" wrapText="1"/>
    </xf>
    <xf numFmtId="185" fontId="50" fillId="0" borderId="37" xfId="61" applyNumberFormat="1" applyFont="1" applyFill="1" applyBorder="1" applyAlignment="1">
      <alignment horizontal="center" vertical="center" wrapText="1"/>
    </xf>
    <xf numFmtId="1" fontId="27" fillId="0" borderId="38" xfId="0" applyNumberFormat="1" applyFont="1" applyFill="1" applyBorder="1" applyAlignment="1">
      <alignment horizontal="center" vertical="center" wrapText="1"/>
    </xf>
    <xf numFmtId="2" fontId="27" fillId="0" borderId="39" xfId="0" applyNumberFormat="1" applyFont="1" applyFill="1" applyBorder="1" applyAlignment="1">
      <alignment horizontal="center" vertical="center" wrapText="1"/>
    </xf>
    <xf numFmtId="2" fontId="27" fillId="0" borderId="39" xfId="0" applyNumberFormat="1" applyFont="1" applyFill="1" applyBorder="1" applyAlignment="1">
      <alignment horizontal="left" vertical="center" wrapText="1" indent="1"/>
    </xf>
    <xf numFmtId="185" fontId="27" fillId="0" borderId="39" xfId="61" applyNumberFormat="1" applyFont="1" applyFill="1" applyBorder="1" applyAlignment="1">
      <alignment horizontal="center" vertical="center" wrapText="1"/>
    </xf>
    <xf numFmtId="2" fontId="27" fillId="0" borderId="40" xfId="0" applyNumberFormat="1" applyFont="1" applyBorder="1" applyAlignment="1">
      <alignment horizontal="right" vertical="center" wrapText="1"/>
    </xf>
    <xf numFmtId="2" fontId="27" fillId="0" borderId="39" xfId="0" applyNumberFormat="1" applyFont="1" applyBorder="1" applyAlignment="1">
      <alignment horizontal="right" vertical="center" wrapText="1"/>
    </xf>
    <xf numFmtId="2" fontId="27" fillId="0" borderId="41" xfId="0" applyNumberFormat="1" applyFont="1" applyBorder="1" applyAlignment="1">
      <alignment horizontal="right" vertical="center" wrapText="1"/>
    </xf>
    <xf numFmtId="185" fontId="50" fillId="0" borderId="42" xfId="61" applyNumberFormat="1" applyFont="1" applyFill="1" applyBorder="1" applyAlignment="1">
      <alignment horizontal="center" vertical="center" wrapText="1"/>
    </xf>
    <xf numFmtId="2" fontId="27" fillId="0" borderId="43" xfId="0" applyNumberFormat="1" applyFont="1" applyFill="1" applyBorder="1" applyAlignment="1">
      <alignment horizontal="justify" vertical="center" wrapText="1"/>
    </xf>
    <xf numFmtId="2" fontId="27" fillId="0" borderId="44" xfId="0" applyNumberFormat="1" applyFont="1" applyFill="1" applyBorder="1" applyAlignment="1">
      <alignment horizontal="center" vertical="center" wrapText="1"/>
    </xf>
    <xf numFmtId="2" fontId="27" fillId="0" borderId="45" xfId="0" applyNumberFormat="1" applyFont="1" applyFill="1" applyBorder="1" applyAlignment="1">
      <alignment horizontal="center" vertical="center" wrapText="1"/>
    </xf>
    <xf numFmtId="2" fontId="50" fillId="0" borderId="45" xfId="0" applyNumberFormat="1" applyFont="1" applyFill="1" applyBorder="1" applyAlignment="1">
      <alignment horizontal="left" vertical="center" wrapText="1"/>
    </xf>
    <xf numFmtId="185" fontId="50" fillId="0" borderId="45" xfId="61" applyNumberFormat="1" applyFont="1" applyFill="1" applyBorder="1" applyAlignment="1">
      <alignment horizontal="right" vertical="center" wrapText="1"/>
    </xf>
    <xf numFmtId="2" fontId="50" fillId="0" borderId="46" xfId="0" applyNumberFormat="1" applyFont="1" applyBorder="1" applyAlignment="1">
      <alignment horizontal="right" vertical="center" wrapText="1"/>
    </xf>
    <xf numFmtId="2" fontId="50" fillId="0" borderId="45" xfId="0" applyNumberFormat="1" applyFont="1" applyBorder="1" applyAlignment="1">
      <alignment horizontal="right" vertical="center" wrapText="1"/>
    </xf>
    <xf numFmtId="2" fontId="27" fillId="0" borderId="47" xfId="0" applyNumberFormat="1" applyFont="1" applyBorder="1" applyAlignment="1">
      <alignment horizontal="right" vertical="center" wrapText="1"/>
    </xf>
    <xf numFmtId="185" fontId="50" fillId="0" borderId="45" xfId="61" applyNumberFormat="1" applyFont="1" applyFill="1" applyBorder="1" applyAlignment="1">
      <alignment horizontal="center" vertical="center" wrapText="1"/>
    </xf>
    <xf numFmtId="2" fontId="50" fillId="0" borderId="48" xfId="0" applyNumberFormat="1" applyFont="1" applyBorder="1" applyAlignment="1">
      <alignment horizontal="right" vertical="center" wrapText="1"/>
    </xf>
    <xf numFmtId="2" fontId="50" fillId="0" borderId="35" xfId="0" applyNumberFormat="1" applyFont="1" applyBorder="1" applyAlignment="1">
      <alignment horizontal="right" vertical="center" wrapText="1"/>
    </xf>
    <xf numFmtId="2" fontId="27" fillId="0" borderId="49" xfId="0" applyNumberFormat="1" applyFont="1" applyFill="1" applyBorder="1" applyAlignment="1">
      <alignment horizontal="justify" vertical="center" wrapText="1"/>
    </xf>
    <xf numFmtId="2" fontId="50" fillId="0" borderId="50" xfId="0" applyNumberFormat="1" applyFont="1" applyBorder="1" applyAlignment="1">
      <alignment horizontal="right" vertical="center" wrapText="1"/>
    </xf>
    <xf numFmtId="2" fontId="50" fillId="0" borderId="51" xfId="0" applyNumberFormat="1" applyFont="1" applyBorder="1" applyAlignment="1">
      <alignment horizontal="right" vertical="center" wrapText="1"/>
    </xf>
    <xf numFmtId="2" fontId="27" fillId="12" borderId="44" xfId="0" applyNumberFormat="1" applyFont="1" applyFill="1" applyBorder="1" applyAlignment="1">
      <alignment horizontal="center" vertical="center" wrapText="1"/>
    </xf>
    <xf numFmtId="2" fontId="52" fillId="12" borderId="45" xfId="0" applyNumberFormat="1" applyFont="1" applyFill="1" applyBorder="1" applyAlignment="1">
      <alignment horizontal="center" vertical="center" wrapText="1"/>
    </xf>
    <xf numFmtId="2" fontId="53" fillId="12" borderId="45" xfId="0" applyNumberFormat="1" applyFont="1" applyFill="1" applyBorder="1" applyAlignment="1">
      <alignment horizontal="left" vertical="center" wrapText="1"/>
    </xf>
    <xf numFmtId="185" fontId="52" fillId="12" borderId="45" xfId="61" applyNumberFormat="1" applyFont="1" applyFill="1" applyBorder="1" applyAlignment="1">
      <alignment horizontal="right" vertical="center" wrapText="1"/>
    </xf>
    <xf numFmtId="2" fontId="52" fillId="0" borderId="50" xfId="0" applyNumberFormat="1" applyFont="1" applyBorder="1" applyAlignment="1">
      <alignment horizontal="right" vertical="center" wrapText="1"/>
    </xf>
    <xf numFmtId="2" fontId="52" fillId="0" borderId="51" xfId="0" applyNumberFormat="1" applyFont="1" applyBorder="1" applyAlignment="1">
      <alignment horizontal="right" vertical="center" wrapText="1"/>
    </xf>
    <xf numFmtId="2" fontId="27" fillId="0" borderId="52" xfId="0" applyNumberFormat="1" applyFont="1" applyBorder="1" applyAlignment="1">
      <alignment horizontal="right" vertical="center" wrapText="1"/>
    </xf>
    <xf numFmtId="185" fontId="50" fillId="0" borderId="28" xfId="61" applyNumberFormat="1" applyFont="1" applyFill="1" applyBorder="1" applyAlignment="1">
      <alignment horizontal="center" vertical="center" wrapText="1"/>
    </xf>
    <xf numFmtId="2" fontId="27" fillId="0" borderId="53" xfId="0" applyNumberFormat="1" applyFont="1" applyFill="1" applyBorder="1" applyAlignment="1">
      <alignment horizontal="justify" vertical="center" wrapText="1"/>
    </xf>
    <xf numFmtId="2" fontId="27" fillId="0" borderId="26" xfId="0" applyNumberFormat="1" applyFont="1" applyFill="1" applyBorder="1" applyAlignment="1">
      <alignment horizontal="center" vertical="center" wrapText="1"/>
    </xf>
    <xf numFmtId="2" fontId="27" fillId="0" borderId="27" xfId="0" applyNumberFormat="1" applyFont="1" applyFill="1" applyBorder="1" applyAlignment="1">
      <alignment horizontal="center" vertical="center" wrapText="1"/>
    </xf>
    <xf numFmtId="2" fontId="50" fillId="0" borderId="27" xfId="0" applyNumberFormat="1" applyFont="1" applyFill="1" applyBorder="1" applyAlignment="1">
      <alignment horizontal="left" vertical="center" wrapText="1"/>
    </xf>
    <xf numFmtId="185" fontId="50" fillId="0" borderId="27" xfId="61" applyNumberFormat="1" applyFont="1" applyFill="1" applyBorder="1" applyAlignment="1">
      <alignment horizontal="right" vertical="center" wrapText="1"/>
    </xf>
    <xf numFmtId="2" fontId="52" fillId="0" borderId="45" xfId="0" applyNumberFormat="1" applyFont="1" applyFill="1" applyBorder="1" applyAlignment="1">
      <alignment horizontal="center" vertical="center" wrapText="1"/>
    </xf>
    <xf numFmtId="185" fontId="53" fillId="12" borderId="45" xfId="61" applyNumberFormat="1" applyFont="1" applyFill="1" applyBorder="1" applyAlignment="1">
      <alignment horizontal="left" vertical="center" wrapText="1"/>
    </xf>
    <xf numFmtId="2" fontId="52" fillId="0" borderId="54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0" fontId="27" fillId="0" borderId="13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2" fontId="27" fillId="0" borderId="46" xfId="0" applyNumberFormat="1" applyFont="1" applyBorder="1" applyAlignment="1">
      <alignment horizontal="right" vertical="center" wrapText="1"/>
    </xf>
    <xf numFmtId="2" fontId="27" fillId="0" borderId="45" xfId="0" applyNumberFormat="1" applyFont="1" applyBorder="1" applyAlignment="1">
      <alignment horizontal="right" vertical="center" wrapText="1"/>
    </xf>
    <xf numFmtId="2" fontId="27" fillId="0" borderId="34" xfId="0" applyNumberFormat="1" applyFont="1" applyFill="1" applyBorder="1" applyAlignment="1">
      <alignment horizontal="center" vertical="center" wrapText="1"/>
    </xf>
    <xf numFmtId="2" fontId="27" fillId="0" borderId="35" xfId="0" applyNumberFormat="1" applyFont="1" applyFill="1" applyBorder="1" applyAlignment="1">
      <alignment horizontal="center" vertical="center" wrapText="1"/>
    </xf>
    <xf numFmtId="2" fontId="50" fillId="0" borderId="35" xfId="0" applyNumberFormat="1" applyFont="1" applyFill="1" applyBorder="1" applyAlignment="1">
      <alignment horizontal="left" vertical="center" wrapText="1"/>
    </xf>
    <xf numFmtId="185" fontId="50" fillId="0" borderId="35" xfId="61" applyNumberFormat="1" applyFont="1" applyFill="1" applyBorder="1" applyAlignment="1">
      <alignment horizontal="right" vertical="center" wrapText="1"/>
    </xf>
    <xf numFmtId="2" fontId="27" fillId="0" borderId="55" xfId="0" applyNumberFormat="1" applyFont="1" applyBorder="1" applyAlignment="1">
      <alignment horizontal="right" vertical="center" wrapText="1"/>
    </xf>
    <xf numFmtId="2" fontId="27" fillId="12" borderId="10" xfId="0" applyNumberFormat="1" applyFont="1" applyFill="1" applyBorder="1" applyAlignment="1">
      <alignment horizontal="center" vertical="center" wrapText="1"/>
    </xf>
    <xf numFmtId="2" fontId="52" fillId="12" borderId="11" xfId="0" applyNumberFormat="1" applyFont="1" applyFill="1" applyBorder="1" applyAlignment="1">
      <alignment horizontal="center" vertical="center" wrapText="1"/>
    </xf>
    <xf numFmtId="2" fontId="53" fillId="12" borderId="11" xfId="0" applyNumberFormat="1" applyFont="1" applyFill="1" applyBorder="1" applyAlignment="1">
      <alignment horizontal="left" vertical="center" wrapText="1"/>
    </xf>
    <xf numFmtId="185" fontId="53" fillId="12" borderId="11" xfId="61" applyNumberFormat="1" applyFont="1" applyFill="1" applyBorder="1" applyAlignment="1">
      <alignment horizontal="left" vertical="center" wrapText="1"/>
    </xf>
    <xf numFmtId="185" fontId="53" fillId="12" borderId="37" xfId="61" applyNumberFormat="1" applyFont="1" applyFill="1" applyBorder="1" applyAlignment="1">
      <alignment horizontal="left" vertical="center" wrapText="1"/>
    </xf>
    <xf numFmtId="185" fontId="27" fillId="0" borderId="14" xfId="61" applyNumberFormat="1" applyFont="1" applyFill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185" fontId="50" fillId="0" borderId="18" xfId="61" applyNumberFormat="1" applyFont="1" applyFill="1" applyBorder="1" applyAlignment="1">
      <alignment horizontal="center" vertical="center" wrapText="1"/>
    </xf>
    <xf numFmtId="185" fontId="27" fillId="0" borderId="18" xfId="61" applyNumberFormat="1" applyFont="1" applyFill="1" applyBorder="1" applyAlignment="1">
      <alignment horizontal="right" vertical="center" wrapText="1"/>
    </xf>
    <xf numFmtId="2" fontId="27" fillId="0" borderId="56" xfId="0" applyNumberFormat="1" applyFont="1" applyFill="1" applyBorder="1" applyAlignment="1">
      <alignment horizontal="justify" vertical="center" wrapText="1"/>
    </xf>
    <xf numFmtId="185" fontId="27" fillId="0" borderId="39" xfId="61" applyNumberFormat="1" applyFont="1" applyFill="1" applyBorder="1" applyAlignment="1">
      <alignment horizontal="right" vertical="center" wrapText="1"/>
    </xf>
    <xf numFmtId="2" fontId="52" fillId="0" borderId="39" xfId="0" applyNumberFormat="1" applyFont="1" applyBorder="1" applyAlignment="1">
      <alignment horizontal="right" vertical="center" wrapText="1"/>
    </xf>
    <xf numFmtId="2" fontId="27" fillId="0" borderId="57" xfId="0" applyNumberFormat="1" applyFont="1" applyFill="1" applyBorder="1" applyAlignment="1">
      <alignment horizontal="justify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2" fontId="27" fillId="0" borderId="28" xfId="0" applyNumberFormat="1" applyFont="1" applyFill="1" applyBorder="1" applyAlignment="1">
      <alignment horizontal="left" vertical="center" wrapText="1" indent="1"/>
    </xf>
    <xf numFmtId="185" fontId="27" fillId="0" borderId="28" xfId="61" applyNumberFormat="1" applyFont="1" applyFill="1" applyBorder="1" applyAlignment="1">
      <alignment horizontal="right" vertical="center" wrapText="1"/>
    </xf>
    <xf numFmtId="2" fontId="52" fillId="0" borderId="46" xfId="0" applyNumberFormat="1" applyFont="1" applyBorder="1" applyAlignment="1">
      <alignment horizontal="right" vertical="center" wrapText="1"/>
    </xf>
    <xf numFmtId="2" fontId="52" fillId="0" borderId="45" xfId="0" applyNumberFormat="1" applyFont="1" applyBorder="1" applyAlignment="1">
      <alignment horizontal="right" vertical="center" wrapText="1"/>
    </xf>
    <xf numFmtId="2" fontId="27" fillId="12" borderId="33" xfId="0" applyNumberFormat="1" applyFont="1" applyFill="1" applyBorder="1" applyAlignment="1">
      <alignment horizontal="justify" vertical="center" wrapText="1"/>
    </xf>
    <xf numFmtId="185" fontId="50" fillId="0" borderId="11" xfId="61" applyNumberFormat="1" applyFont="1" applyFill="1" applyBorder="1" applyAlignment="1">
      <alignment horizontal="left" vertical="center" wrapText="1"/>
    </xf>
    <xf numFmtId="2" fontId="27" fillId="0" borderId="0" xfId="0" applyNumberFormat="1" applyFont="1" applyAlignment="1">
      <alignment horizontal="right" vertical="center" wrapText="1"/>
    </xf>
    <xf numFmtId="0" fontId="27" fillId="0" borderId="13" xfId="0" applyFont="1" applyFill="1" applyBorder="1" applyAlignment="1">
      <alignment vertical="center"/>
    </xf>
    <xf numFmtId="0" fontId="27" fillId="0" borderId="25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38" xfId="0" applyFont="1" applyFill="1" applyBorder="1" applyAlignment="1">
      <alignment vertical="center"/>
    </xf>
    <xf numFmtId="2" fontId="27" fillId="0" borderId="30" xfId="52" applyNumberFormat="1" applyFont="1" applyFill="1" applyBorder="1" applyAlignment="1">
      <alignment horizontal="justify" vertical="center" wrapText="1"/>
      <protection/>
    </xf>
    <xf numFmtId="2" fontId="27" fillId="0" borderId="22" xfId="0" applyNumberFormat="1" applyFont="1" applyBorder="1" applyAlignment="1">
      <alignment horizontal="right" vertical="center" wrapText="1"/>
    </xf>
    <xf numFmtId="2" fontId="27" fillId="0" borderId="11" xfId="0" applyNumberFormat="1" applyFont="1" applyBorder="1" applyAlignment="1">
      <alignment horizontal="right" vertical="center" wrapText="1"/>
    </xf>
    <xf numFmtId="2" fontId="27" fillId="0" borderId="48" xfId="0" applyNumberFormat="1" applyFont="1" applyBorder="1" applyAlignment="1">
      <alignment horizontal="right" vertical="center" wrapText="1"/>
    </xf>
    <xf numFmtId="2" fontId="27" fillId="0" borderId="35" xfId="0" applyNumberFormat="1" applyFont="1" applyBorder="1" applyAlignment="1">
      <alignment horizontal="right" vertical="center" wrapText="1"/>
    </xf>
    <xf numFmtId="2" fontId="27" fillId="12" borderId="58" xfId="0" applyNumberFormat="1" applyFont="1" applyFill="1" applyBorder="1" applyAlignment="1">
      <alignment horizontal="center" vertical="center" wrapText="1"/>
    </xf>
    <xf numFmtId="2" fontId="52" fillId="12" borderId="51" xfId="0" applyNumberFormat="1" applyFont="1" applyFill="1" applyBorder="1" applyAlignment="1">
      <alignment horizontal="center" vertical="center" wrapText="1"/>
    </xf>
    <xf numFmtId="2" fontId="53" fillId="12" borderId="51" xfId="0" applyNumberFormat="1" applyFont="1" applyFill="1" applyBorder="1" applyAlignment="1">
      <alignment horizontal="left" vertical="center" wrapText="1"/>
    </xf>
    <xf numFmtId="185" fontId="53" fillId="12" borderId="51" xfId="61" applyNumberFormat="1" applyFont="1" applyFill="1" applyBorder="1" applyAlignment="1">
      <alignment horizontal="left" vertical="center" wrapText="1"/>
    </xf>
    <xf numFmtId="2" fontId="27" fillId="0" borderId="43" xfId="52" applyNumberFormat="1" applyFont="1" applyFill="1" applyBorder="1" applyAlignment="1">
      <alignment horizontal="justify" vertical="center" wrapText="1"/>
      <protection/>
    </xf>
    <xf numFmtId="0" fontId="27" fillId="0" borderId="16" xfId="0" applyFont="1" applyFill="1" applyBorder="1" applyAlignment="1">
      <alignment vertical="center"/>
    </xf>
    <xf numFmtId="185" fontId="27" fillId="0" borderId="17" xfId="61" applyNumberFormat="1" applyFont="1" applyFill="1" applyBorder="1" applyAlignment="1">
      <alignment horizontal="right" vertical="center" wrapText="1"/>
    </xf>
    <xf numFmtId="185" fontId="50" fillId="0" borderId="37" xfId="61" applyNumberFormat="1" applyFont="1" applyFill="1" applyBorder="1" applyAlignment="1">
      <alignment horizontal="right" vertical="center" wrapText="1"/>
    </xf>
    <xf numFmtId="2" fontId="27" fillId="0" borderId="14" xfId="52" applyNumberFormat="1" applyFont="1" applyFill="1" applyBorder="1" applyAlignment="1">
      <alignment horizontal="justify" vertical="center" wrapText="1"/>
      <protection/>
    </xf>
    <xf numFmtId="2" fontId="27" fillId="0" borderId="49" xfId="52" applyNumberFormat="1" applyFont="1" applyFill="1" applyBorder="1" applyAlignment="1">
      <alignment horizontal="justify" vertical="center" wrapText="1"/>
      <protection/>
    </xf>
    <xf numFmtId="2" fontId="27" fillId="0" borderId="39" xfId="52" applyNumberFormat="1" applyFont="1" applyFill="1" applyBorder="1" applyAlignment="1">
      <alignment horizontal="justify" vertical="center" wrapText="1"/>
      <protection/>
    </xf>
    <xf numFmtId="2" fontId="27" fillId="0" borderId="20" xfId="52" applyNumberFormat="1" applyFont="1" applyBorder="1" applyAlignment="1">
      <alignment horizontal="justify" vertical="center" wrapText="1"/>
      <protection/>
    </xf>
    <xf numFmtId="2" fontId="27" fillId="0" borderId="25" xfId="0" applyNumberFormat="1" applyFont="1" applyBorder="1" applyAlignment="1">
      <alignment horizontal="right" vertical="center" wrapText="1"/>
    </xf>
    <xf numFmtId="2" fontId="27" fillId="0" borderId="28" xfId="0" applyNumberFormat="1" applyFont="1" applyBorder="1" applyAlignment="1">
      <alignment horizontal="right" vertical="center" wrapText="1"/>
    </xf>
    <xf numFmtId="2" fontId="27" fillId="0" borderId="33" xfId="52" applyNumberFormat="1" applyFont="1" applyFill="1" applyBorder="1" applyAlignment="1">
      <alignment horizontal="justify" vertical="center" wrapText="1"/>
      <protection/>
    </xf>
    <xf numFmtId="2" fontId="27" fillId="0" borderId="59" xfId="52" applyNumberFormat="1" applyFont="1" applyFill="1" applyBorder="1" applyAlignment="1">
      <alignment horizontal="justify" vertical="center" wrapText="1"/>
      <protection/>
    </xf>
    <xf numFmtId="185" fontId="50" fillId="0" borderId="14" xfId="61" applyNumberFormat="1" applyFont="1" applyFill="1" applyBorder="1" applyAlignment="1">
      <alignment horizontal="right" vertical="center" wrapText="1"/>
    </xf>
    <xf numFmtId="2" fontId="27" fillId="0" borderId="60" xfId="52" applyNumberFormat="1" applyFont="1" applyFill="1" applyBorder="1" applyAlignment="1">
      <alignment horizontal="justify" vertical="center" wrapText="1"/>
      <protection/>
    </xf>
    <xf numFmtId="2" fontId="27" fillId="0" borderId="21" xfId="52" applyNumberFormat="1" applyFont="1" applyBorder="1" applyAlignment="1">
      <alignment horizontal="justify" vertical="center" wrapText="1"/>
      <protection/>
    </xf>
    <xf numFmtId="2" fontId="27" fillId="0" borderId="61" xfId="52" applyNumberFormat="1" applyFont="1" applyBorder="1" applyAlignment="1">
      <alignment horizontal="right" vertical="center" wrapText="1"/>
      <protection/>
    </xf>
    <xf numFmtId="2" fontId="27" fillId="0" borderId="24" xfId="52" applyNumberFormat="1" applyFont="1" applyBorder="1" applyAlignment="1">
      <alignment horizontal="justify" vertical="center" wrapText="1"/>
      <protection/>
    </xf>
    <xf numFmtId="2" fontId="27" fillId="0" borderId="56" xfId="52" applyNumberFormat="1" applyFont="1" applyBorder="1" applyAlignment="1">
      <alignment horizontal="justify" vertical="center" wrapText="1"/>
      <protection/>
    </xf>
    <xf numFmtId="2" fontId="27" fillId="0" borderId="20" xfId="52" applyNumberFormat="1" applyFont="1" applyBorder="1" applyAlignment="1">
      <alignment horizontal="right" vertical="center" wrapText="1"/>
      <protection/>
    </xf>
    <xf numFmtId="185" fontId="27" fillId="0" borderId="42" xfId="61" applyNumberFormat="1" applyFont="1" applyFill="1" applyBorder="1" applyAlignment="1">
      <alignment horizontal="center" vertical="center" wrapText="1"/>
    </xf>
    <xf numFmtId="2" fontId="27" fillId="0" borderId="0" xfId="52" applyNumberFormat="1" applyFont="1" applyBorder="1" applyAlignment="1">
      <alignment horizontal="left" vertical="center" wrapText="1"/>
      <protection/>
    </xf>
    <xf numFmtId="185" fontId="27" fillId="0" borderId="0" xfId="52" applyNumberFormat="1" applyFont="1" applyBorder="1" applyAlignment="1">
      <alignment horizontal="right" vertical="center" wrapText="1"/>
      <protection/>
    </xf>
    <xf numFmtId="2" fontId="27" fillId="0" borderId="56" xfId="52" applyNumberFormat="1" applyFont="1" applyFill="1" applyBorder="1" applyAlignment="1">
      <alignment horizontal="justify" vertical="center" wrapText="1"/>
      <protection/>
    </xf>
    <xf numFmtId="2" fontId="27" fillId="0" borderId="38" xfId="0" applyNumberFormat="1" applyFont="1" applyFill="1" applyBorder="1" applyAlignment="1">
      <alignment horizontal="center" vertical="center" wrapText="1"/>
    </xf>
    <xf numFmtId="2" fontId="50" fillId="0" borderId="39" xfId="0" applyNumberFormat="1" applyFont="1" applyFill="1" applyBorder="1" applyAlignment="1">
      <alignment horizontal="left" vertical="center" wrapText="1"/>
    </xf>
    <xf numFmtId="185" fontId="50" fillId="0" borderId="39" xfId="61" applyNumberFormat="1" applyFont="1" applyFill="1" applyBorder="1" applyAlignment="1">
      <alignment horizontal="right" vertical="center" wrapText="1"/>
    </xf>
    <xf numFmtId="1" fontId="27" fillId="0" borderId="0" xfId="52" applyNumberFormat="1" applyFont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vertical="center" wrapText="1"/>
    </xf>
    <xf numFmtId="4" fontId="2" fillId="0" borderId="14" xfId="52" applyNumberFormat="1" applyFont="1" applyFill="1" applyBorder="1" applyAlignment="1">
      <alignment horizontal="right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vertical="center" wrapText="1"/>
      <protection/>
    </xf>
    <xf numFmtId="4" fontId="2" fillId="0" borderId="14" xfId="52" applyNumberFormat="1" applyFill="1" applyBorder="1" applyAlignment="1">
      <alignment horizontal="right" wrapText="1"/>
      <protection/>
    </xf>
    <xf numFmtId="4" fontId="2" fillId="0" borderId="23" xfId="52" applyNumberFormat="1" applyFill="1" applyBorder="1" applyAlignment="1">
      <alignment horizontal="right" vertical="center"/>
      <protection/>
    </xf>
    <xf numFmtId="4" fontId="2" fillId="0" borderId="23" xfId="52" applyNumberFormat="1" applyFill="1" applyBorder="1" applyAlignment="1">
      <alignment horizontal="right" wrapText="1"/>
      <protection/>
    </xf>
    <xf numFmtId="4" fontId="2" fillId="0" borderId="23" xfId="52" applyNumberFormat="1" applyFill="1" applyBorder="1" applyAlignment="1">
      <alignment vertical="center"/>
      <protection/>
    </xf>
    <xf numFmtId="4" fontId="3" fillId="0" borderId="62" xfId="52" applyNumberFormat="1" applyFont="1" applyFill="1" applyBorder="1" applyAlignment="1">
      <alignment horizontal="right" vertical="center"/>
      <protection/>
    </xf>
    <xf numFmtId="0" fontId="8" fillId="0" borderId="38" xfId="52" applyFont="1" applyFill="1" applyBorder="1" applyAlignment="1">
      <alignment horizontal="left" vertical="center"/>
      <protection/>
    </xf>
    <xf numFmtId="0" fontId="8" fillId="0" borderId="39" xfId="52" applyFont="1" applyFill="1" applyBorder="1" applyAlignment="1">
      <alignment horizontal="left" vertical="center"/>
      <protection/>
    </xf>
    <xf numFmtId="4" fontId="3" fillId="0" borderId="38" xfId="52" applyNumberFormat="1" applyFont="1" applyFill="1" applyBorder="1" applyAlignment="1">
      <alignment horizontal="right" vertical="center"/>
      <protection/>
    </xf>
    <xf numFmtId="4" fontId="3" fillId="0" borderId="63" xfId="52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25"/>
  <sheetViews>
    <sheetView tabSelected="1" zoomScale="85" zoomScaleNormal="8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23" sqref="V23"/>
    </sheetView>
  </sheetViews>
  <sheetFormatPr defaultColWidth="9.140625" defaultRowHeight="15"/>
  <cols>
    <col min="1" max="1" width="9.140625" style="12" customWidth="1"/>
    <col min="2" max="2" width="27.8515625" style="5" customWidth="1"/>
    <col min="3" max="3" width="13.57421875" style="5" customWidth="1"/>
    <col min="4" max="4" width="13.28125" style="5" customWidth="1"/>
    <col min="5" max="5" width="11.28125" style="5" customWidth="1"/>
    <col min="6" max="6" width="13.7109375" style="5" customWidth="1"/>
    <col min="7" max="8" width="12.57421875" style="5" customWidth="1"/>
    <col min="9" max="9" width="11.8515625" style="5" customWidth="1"/>
    <col min="10" max="11" width="13.57421875" style="5" customWidth="1"/>
    <col min="12" max="13" width="11.8515625" style="5" customWidth="1"/>
    <col min="14" max="15" width="14.28125" style="5" customWidth="1"/>
    <col min="16" max="16" width="12.7109375" style="5" hidden="1" customWidth="1"/>
    <col min="17" max="17" width="12.00390625" style="34" customWidth="1"/>
    <col min="18" max="19" width="11.28125" style="5" customWidth="1"/>
    <col min="20" max="20" width="11.00390625" style="4" customWidth="1"/>
    <col min="21" max="21" width="11.7109375" style="5" bestFit="1" customWidth="1"/>
    <col min="22" max="16384" width="9.140625" style="5" customWidth="1"/>
  </cols>
  <sheetData>
    <row r="1" spans="1:19" ht="18">
      <c r="A1" s="1"/>
      <c r="B1" s="1"/>
      <c r="C1" s="43" t="s">
        <v>33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3"/>
      <c r="S1" s="3" t="s">
        <v>0</v>
      </c>
    </row>
    <row r="2" spans="1:19" ht="18.75" thickBot="1">
      <c r="A2" s="1"/>
      <c r="B2" s="1"/>
      <c r="C2" s="2"/>
      <c r="D2" s="2"/>
      <c r="E2" s="2"/>
      <c r="F2" s="44" t="s">
        <v>28</v>
      </c>
      <c r="G2" s="44"/>
      <c r="H2" s="44"/>
      <c r="I2" s="44"/>
      <c r="J2" s="44"/>
      <c r="K2" s="44"/>
      <c r="L2" s="44"/>
      <c r="M2" s="44"/>
      <c r="N2" s="44"/>
      <c r="O2" s="2"/>
      <c r="P2" s="2"/>
      <c r="Q2" s="2"/>
      <c r="R2" s="3"/>
      <c r="S2" s="3"/>
    </row>
    <row r="3" spans="1:20" s="12" customFormat="1" ht="66.75">
      <c r="A3" s="6"/>
      <c r="B3" s="7" t="s">
        <v>1</v>
      </c>
      <c r="C3" s="8" t="s">
        <v>2</v>
      </c>
      <c r="D3" s="9" t="s">
        <v>3</v>
      </c>
      <c r="E3" s="9" t="s">
        <v>25</v>
      </c>
      <c r="F3" s="38" t="s">
        <v>30</v>
      </c>
      <c r="G3" s="9" t="s">
        <v>4</v>
      </c>
      <c r="H3" s="38" t="s">
        <v>29</v>
      </c>
      <c r="I3" s="9" t="s">
        <v>5</v>
      </c>
      <c r="J3" s="9" t="s">
        <v>6</v>
      </c>
      <c r="K3" s="38" t="s">
        <v>31</v>
      </c>
      <c r="L3" s="9" t="s">
        <v>7</v>
      </c>
      <c r="M3" s="38" t="s">
        <v>32</v>
      </c>
      <c r="N3" s="9" t="s">
        <v>8</v>
      </c>
      <c r="O3" s="9" t="s">
        <v>44</v>
      </c>
      <c r="P3" s="9" t="s">
        <v>26</v>
      </c>
      <c r="Q3" s="9" t="s">
        <v>9</v>
      </c>
      <c r="R3" s="9" t="s">
        <v>10</v>
      </c>
      <c r="S3" s="10" t="s">
        <v>11</v>
      </c>
      <c r="T3" s="11"/>
    </row>
    <row r="4" spans="1:21" ht="102">
      <c r="A4" s="39">
        <v>1011020</v>
      </c>
      <c r="B4" s="236" t="s">
        <v>35</v>
      </c>
      <c r="C4" s="15">
        <v>3707.87</v>
      </c>
      <c r="D4" s="16">
        <v>3707.87</v>
      </c>
      <c r="E4" s="17">
        <v>3394.27</v>
      </c>
      <c r="F4" s="17"/>
      <c r="G4" s="17"/>
      <c r="H4" s="17"/>
      <c r="I4" s="17"/>
      <c r="J4" s="17"/>
      <c r="K4" s="17"/>
      <c r="L4" s="17">
        <v>313.6</v>
      </c>
      <c r="M4" s="17"/>
      <c r="N4" s="17"/>
      <c r="O4" s="17"/>
      <c r="P4" s="17"/>
      <c r="Q4" s="17"/>
      <c r="R4" s="18"/>
      <c r="S4" s="19"/>
      <c r="T4" s="20"/>
      <c r="U4" s="21"/>
    </row>
    <row r="5" spans="1:20" ht="127.5">
      <c r="A5" s="39">
        <v>1011080</v>
      </c>
      <c r="B5" s="236" t="s">
        <v>40</v>
      </c>
      <c r="C5" s="15">
        <v>50844.66</v>
      </c>
      <c r="D5" s="16">
        <v>48496.4</v>
      </c>
      <c r="E5" s="17">
        <v>43783.52</v>
      </c>
      <c r="F5" s="17"/>
      <c r="G5" s="17">
        <v>510.4</v>
      </c>
      <c r="H5" s="17"/>
      <c r="I5" s="17">
        <v>391.38</v>
      </c>
      <c r="J5" s="17">
        <v>1644.4</v>
      </c>
      <c r="K5" s="17"/>
      <c r="L5" s="17">
        <v>2166.7</v>
      </c>
      <c r="M5" s="17"/>
      <c r="N5" s="237"/>
      <c r="O5" s="237"/>
      <c r="P5" s="237"/>
      <c r="Q5" s="17"/>
      <c r="R5" s="23">
        <v>2348.26</v>
      </c>
      <c r="S5" s="24"/>
      <c r="T5" s="25"/>
    </row>
    <row r="6" spans="1:19" ht="76.5">
      <c r="A6" s="39">
        <v>1011100</v>
      </c>
      <c r="B6" s="236" t="s">
        <v>36</v>
      </c>
      <c r="C6" s="15">
        <v>15957.93</v>
      </c>
      <c r="D6" s="16">
        <v>15957.93</v>
      </c>
      <c r="E6" s="17">
        <v>15266.13</v>
      </c>
      <c r="F6" s="17"/>
      <c r="G6" s="17">
        <v>165</v>
      </c>
      <c r="H6" s="17"/>
      <c r="I6" s="17"/>
      <c r="J6" s="17"/>
      <c r="K6" s="17"/>
      <c r="L6" s="17">
        <v>526.8</v>
      </c>
      <c r="M6" s="17"/>
      <c r="N6" s="17"/>
      <c r="O6" s="17"/>
      <c r="P6" s="17"/>
      <c r="Q6" s="17"/>
      <c r="R6" s="18"/>
      <c r="S6" s="19"/>
    </row>
    <row r="7" spans="1:19" ht="63.75">
      <c r="A7" s="39">
        <v>1011120</v>
      </c>
      <c r="B7" s="236" t="s">
        <v>37</v>
      </c>
      <c r="C7" s="15">
        <v>119410.72</v>
      </c>
      <c r="D7" s="16">
        <v>117540.72</v>
      </c>
      <c r="E7" s="17">
        <v>102980.13</v>
      </c>
      <c r="F7" s="17"/>
      <c r="G7" s="17">
        <v>1752.7</v>
      </c>
      <c r="H7" s="17"/>
      <c r="I7" s="17">
        <v>364.98</v>
      </c>
      <c r="J7" s="17">
        <v>7292.85</v>
      </c>
      <c r="K7" s="17"/>
      <c r="L7" s="237">
        <v>565.7</v>
      </c>
      <c r="M7" s="237"/>
      <c r="N7" s="17"/>
      <c r="O7" s="17"/>
      <c r="P7" s="17"/>
      <c r="Q7" s="17">
        <v>4584.36</v>
      </c>
      <c r="R7" s="18">
        <v>1870</v>
      </c>
      <c r="S7" s="19"/>
    </row>
    <row r="8" spans="1:20" ht="63.75">
      <c r="A8" s="39">
        <v>1011130</v>
      </c>
      <c r="B8" s="236" t="s">
        <v>38</v>
      </c>
      <c r="C8" s="15">
        <v>117299.49</v>
      </c>
      <c r="D8" s="16">
        <v>88118.89</v>
      </c>
      <c r="E8" s="17">
        <v>68071.41</v>
      </c>
      <c r="F8" s="17"/>
      <c r="G8" s="17">
        <v>1996.6</v>
      </c>
      <c r="H8" s="17"/>
      <c r="I8" s="17">
        <v>296.78</v>
      </c>
      <c r="J8" s="17">
        <v>9224.2</v>
      </c>
      <c r="K8" s="17"/>
      <c r="L8" s="17">
        <v>3306.1</v>
      </c>
      <c r="M8" s="17"/>
      <c r="N8" s="17">
        <v>210</v>
      </c>
      <c r="O8" s="17"/>
      <c r="P8" s="17"/>
      <c r="Q8" s="17">
        <v>5013.8</v>
      </c>
      <c r="R8" s="18">
        <v>19880.6</v>
      </c>
      <c r="S8" s="35">
        <v>9300</v>
      </c>
      <c r="T8" s="25"/>
    </row>
    <row r="9" spans="1:20" ht="38.25">
      <c r="A9" s="39">
        <v>1011150</v>
      </c>
      <c r="B9" s="236" t="s">
        <v>39</v>
      </c>
      <c r="C9" s="15">
        <v>7421.48</v>
      </c>
      <c r="D9" s="16">
        <v>7303.48</v>
      </c>
      <c r="E9" s="17">
        <v>5807.2</v>
      </c>
      <c r="F9" s="17"/>
      <c r="G9" s="17">
        <v>421</v>
      </c>
      <c r="H9" s="17"/>
      <c r="I9" s="17"/>
      <c r="J9" s="17">
        <v>816</v>
      </c>
      <c r="K9" s="17"/>
      <c r="L9" s="17">
        <v>56</v>
      </c>
      <c r="M9" s="17"/>
      <c r="N9" s="17"/>
      <c r="O9" s="17">
        <v>203.28</v>
      </c>
      <c r="P9" s="17"/>
      <c r="Q9" s="17"/>
      <c r="R9" s="18">
        <v>118</v>
      </c>
      <c r="S9" s="19"/>
      <c r="T9" s="25"/>
    </row>
    <row r="10" spans="1:20" s="32" customFormat="1" ht="12.75">
      <c r="A10" s="238"/>
      <c r="B10" s="239" t="s">
        <v>34</v>
      </c>
      <c r="C10" s="15">
        <v>314642.15</v>
      </c>
      <c r="D10" s="15">
        <v>281125.29</v>
      </c>
      <c r="E10" s="15">
        <v>239302.66</v>
      </c>
      <c r="F10" s="15">
        <v>0</v>
      </c>
      <c r="G10" s="15">
        <v>4845.7</v>
      </c>
      <c r="H10" s="15">
        <v>0</v>
      </c>
      <c r="I10" s="15">
        <v>1053.14</v>
      </c>
      <c r="J10" s="15">
        <v>18977.45</v>
      </c>
      <c r="K10" s="15">
        <v>0</v>
      </c>
      <c r="L10" s="15">
        <v>6934.9</v>
      </c>
      <c r="M10" s="15">
        <v>0</v>
      </c>
      <c r="N10" s="15">
        <v>210</v>
      </c>
      <c r="O10" s="15">
        <v>203.28</v>
      </c>
      <c r="P10" s="15">
        <v>0</v>
      </c>
      <c r="Q10" s="15">
        <v>9598.16</v>
      </c>
      <c r="R10" s="15">
        <v>24216.86</v>
      </c>
      <c r="S10" s="15">
        <v>9300</v>
      </c>
      <c r="T10" s="1"/>
    </row>
    <row r="11" spans="1:21" ht="12.75">
      <c r="A11" s="13">
        <v>1014010</v>
      </c>
      <c r="B11" s="14" t="s">
        <v>12</v>
      </c>
      <c r="C11" s="15">
        <v>487105.08</v>
      </c>
      <c r="D11" s="16">
        <v>394879.68</v>
      </c>
      <c r="E11" s="17"/>
      <c r="F11" s="17">
        <v>351488.48</v>
      </c>
      <c r="G11" s="17">
        <v>13059.6</v>
      </c>
      <c r="H11" s="17"/>
      <c r="I11" s="17"/>
      <c r="J11" s="17"/>
      <c r="K11" s="17">
        <v>16272.5</v>
      </c>
      <c r="L11" s="17"/>
      <c r="M11" s="17">
        <v>13468.5</v>
      </c>
      <c r="N11" s="17"/>
      <c r="O11" s="17">
        <v>590.6</v>
      </c>
      <c r="P11" s="17"/>
      <c r="Q11" s="17"/>
      <c r="R11" s="18">
        <v>87925.4</v>
      </c>
      <c r="S11" s="19">
        <v>4300</v>
      </c>
      <c r="T11" s="20"/>
      <c r="U11" s="21"/>
    </row>
    <row r="12" spans="1:20" ht="38.25">
      <c r="A12" s="13">
        <v>1014020</v>
      </c>
      <c r="B12" s="22" t="s">
        <v>13</v>
      </c>
      <c r="C12" s="15">
        <v>116445.73</v>
      </c>
      <c r="D12" s="16">
        <v>85864.73</v>
      </c>
      <c r="E12" s="17"/>
      <c r="F12" s="17">
        <v>79835.25</v>
      </c>
      <c r="G12" s="17"/>
      <c r="H12" s="17">
        <v>2287.8</v>
      </c>
      <c r="I12" s="17"/>
      <c r="J12" s="17"/>
      <c r="K12" s="17">
        <v>2703</v>
      </c>
      <c r="L12" s="17"/>
      <c r="M12" s="17">
        <v>1038.68</v>
      </c>
      <c r="N12" s="237"/>
      <c r="O12" s="237"/>
      <c r="P12" s="237"/>
      <c r="Q12" s="17"/>
      <c r="R12" s="23">
        <v>30581</v>
      </c>
      <c r="S12" s="24"/>
      <c r="T12" s="25"/>
    </row>
    <row r="13" spans="1:19" ht="12.75">
      <c r="A13" s="13">
        <v>1014030</v>
      </c>
      <c r="B13" s="14" t="s">
        <v>14</v>
      </c>
      <c r="C13" s="15">
        <v>46421.13</v>
      </c>
      <c r="D13" s="16">
        <v>41247.13</v>
      </c>
      <c r="E13" s="17">
        <v>32612.03</v>
      </c>
      <c r="F13" s="17"/>
      <c r="G13" s="17">
        <v>2078.1</v>
      </c>
      <c r="H13" s="17"/>
      <c r="I13" s="17"/>
      <c r="J13" s="17">
        <v>4507.3</v>
      </c>
      <c r="K13" s="17"/>
      <c r="L13" s="17">
        <v>2049.7</v>
      </c>
      <c r="M13" s="17"/>
      <c r="N13" s="17"/>
      <c r="O13" s="17"/>
      <c r="P13" s="17"/>
      <c r="Q13" s="17"/>
      <c r="R13" s="18">
        <v>5174</v>
      </c>
      <c r="S13" s="19"/>
    </row>
    <row r="14" spans="1:19" ht="12.75">
      <c r="A14" s="13">
        <v>1014040</v>
      </c>
      <c r="B14" s="14" t="s">
        <v>15</v>
      </c>
      <c r="C14" s="15">
        <v>227477.76</v>
      </c>
      <c r="D14" s="16">
        <v>218392.76</v>
      </c>
      <c r="E14" s="17">
        <v>158398.46</v>
      </c>
      <c r="F14" s="17"/>
      <c r="G14" s="17">
        <v>5530</v>
      </c>
      <c r="H14" s="17"/>
      <c r="I14" s="17"/>
      <c r="J14" s="17">
        <v>41327.7</v>
      </c>
      <c r="K14" s="17"/>
      <c r="L14" s="237">
        <v>13136.6</v>
      </c>
      <c r="M14" s="237"/>
      <c r="N14" s="17"/>
      <c r="O14" s="17"/>
      <c r="P14" s="17"/>
      <c r="Q14" s="17"/>
      <c r="R14" s="18">
        <v>9085</v>
      </c>
      <c r="S14" s="19"/>
    </row>
    <row r="15" spans="1:20" ht="12.75">
      <c r="A15" s="13">
        <v>1014060</v>
      </c>
      <c r="B15" s="22" t="s">
        <v>16</v>
      </c>
      <c r="C15" s="15">
        <v>17756.51</v>
      </c>
      <c r="D15" s="16">
        <v>4618.01</v>
      </c>
      <c r="E15" s="17"/>
      <c r="F15" s="17">
        <v>3441.01</v>
      </c>
      <c r="G15" s="17"/>
      <c r="H15" s="17">
        <v>213.6</v>
      </c>
      <c r="I15" s="17"/>
      <c r="J15" s="17"/>
      <c r="K15" s="17">
        <v>121.2</v>
      </c>
      <c r="L15" s="17"/>
      <c r="M15" s="17">
        <v>842.2</v>
      </c>
      <c r="N15" s="17"/>
      <c r="O15" s="17"/>
      <c r="P15" s="17"/>
      <c r="Q15" s="17"/>
      <c r="R15" s="18">
        <v>7338.5</v>
      </c>
      <c r="S15" s="35">
        <v>5800</v>
      </c>
      <c r="T15" s="25"/>
    </row>
    <row r="16" spans="1:20" ht="12.75">
      <c r="A16" s="13">
        <v>1014070</v>
      </c>
      <c r="B16" s="14" t="s">
        <v>17</v>
      </c>
      <c r="C16" s="15">
        <v>109704</v>
      </c>
      <c r="D16" s="16">
        <v>7100</v>
      </c>
      <c r="E16" s="17"/>
      <c r="F16" s="17"/>
      <c r="G16" s="17"/>
      <c r="H16" s="17"/>
      <c r="I16" s="17"/>
      <c r="J16" s="17"/>
      <c r="K16" s="17">
        <v>7100</v>
      </c>
      <c r="L16" s="17"/>
      <c r="M16" s="17"/>
      <c r="N16" s="17"/>
      <c r="O16" s="17"/>
      <c r="P16" s="17"/>
      <c r="Q16" s="17"/>
      <c r="R16" s="18">
        <v>17604</v>
      </c>
      <c r="S16" s="19">
        <v>85000</v>
      </c>
      <c r="T16" s="25"/>
    </row>
    <row r="17" spans="1:20" ht="25.5">
      <c r="A17" s="13">
        <v>1014081</v>
      </c>
      <c r="B17" s="22" t="s">
        <v>24</v>
      </c>
      <c r="C17" s="15">
        <v>724645.05</v>
      </c>
      <c r="D17" s="16">
        <v>120305.6</v>
      </c>
      <c r="E17" s="17">
        <v>14055</v>
      </c>
      <c r="F17" s="17">
        <v>62794.39</v>
      </c>
      <c r="G17" s="17">
        <v>225</v>
      </c>
      <c r="H17" s="17">
        <v>3934.3</v>
      </c>
      <c r="I17" s="17"/>
      <c r="J17" s="17">
        <v>2145.3</v>
      </c>
      <c r="K17" s="17">
        <v>20221.2</v>
      </c>
      <c r="L17" s="17">
        <v>1039.6</v>
      </c>
      <c r="M17" s="17">
        <v>13377.4</v>
      </c>
      <c r="N17" s="240"/>
      <c r="O17" s="240">
        <v>200</v>
      </c>
      <c r="P17" s="240"/>
      <c r="Q17" s="17">
        <v>2313.41</v>
      </c>
      <c r="R17" s="18">
        <v>585339.45</v>
      </c>
      <c r="S17" s="19">
        <v>19000</v>
      </c>
      <c r="T17" s="37"/>
    </row>
    <row r="18" spans="1:20" ht="25.5">
      <c r="A18" s="13">
        <v>1014082</v>
      </c>
      <c r="B18" s="22" t="s">
        <v>23</v>
      </c>
      <c r="C18" s="15">
        <v>45000</v>
      </c>
      <c r="D18" s="16">
        <v>45000</v>
      </c>
      <c r="E18" s="241"/>
      <c r="F18" s="241"/>
      <c r="G18" s="241"/>
      <c r="H18" s="241"/>
      <c r="I18" s="241"/>
      <c r="J18" s="242"/>
      <c r="K18" s="242"/>
      <c r="L18" s="242"/>
      <c r="M18" s="242"/>
      <c r="N18" s="242">
        <v>41144.6</v>
      </c>
      <c r="O18" s="242">
        <v>3375.4</v>
      </c>
      <c r="P18" s="242"/>
      <c r="Q18" s="241">
        <v>480</v>
      </c>
      <c r="R18" s="243"/>
      <c r="S18" s="19"/>
      <c r="T18" s="25"/>
    </row>
    <row r="19" spans="1:20" s="32" customFormat="1" ht="12.75">
      <c r="A19" s="238"/>
      <c r="B19" s="239" t="s">
        <v>41</v>
      </c>
      <c r="C19" s="15">
        <v>1774555.26</v>
      </c>
      <c r="D19" s="15">
        <v>917407.91</v>
      </c>
      <c r="E19" s="15">
        <v>205065.49</v>
      </c>
      <c r="F19" s="15">
        <v>497559.13</v>
      </c>
      <c r="G19" s="15">
        <v>20892.7</v>
      </c>
      <c r="H19" s="15">
        <v>6435.7</v>
      </c>
      <c r="I19" s="15">
        <v>0</v>
      </c>
      <c r="J19" s="15">
        <v>47980.3</v>
      </c>
      <c r="K19" s="15">
        <v>46417.9</v>
      </c>
      <c r="L19" s="15">
        <v>16225.9</v>
      </c>
      <c r="M19" s="15">
        <v>28726.78</v>
      </c>
      <c r="N19" s="15">
        <v>41144.6</v>
      </c>
      <c r="O19" s="15">
        <v>4166</v>
      </c>
      <c r="P19" s="15">
        <v>0</v>
      </c>
      <c r="Q19" s="15">
        <v>2793.41</v>
      </c>
      <c r="R19" s="15">
        <v>743047.35</v>
      </c>
      <c r="S19" s="15">
        <v>114100</v>
      </c>
      <c r="T19" s="1"/>
    </row>
    <row r="20" spans="1:20" s="32" customFormat="1" ht="25.5">
      <c r="A20" s="26" t="s">
        <v>19</v>
      </c>
      <c r="B20" s="27" t="s">
        <v>21</v>
      </c>
      <c r="C20" s="28">
        <v>90000</v>
      </c>
      <c r="D20" s="29">
        <v>0</v>
      </c>
      <c r="E20" s="30"/>
      <c r="F20" s="30"/>
      <c r="G20" s="30"/>
      <c r="H20" s="30"/>
      <c r="I20" s="17"/>
      <c r="J20" s="30"/>
      <c r="K20" s="30"/>
      <c r="L20" s="30"/>
      <c r="M20" s="30"/>
      <c r="N20" s="30"/>
      <c r="O20" s="30"/>
      <c r="P20" s="30"/>
      <c r="Q20" s="30"/>
      <c r="R20" s="31"/>
      <c r="S20" s="36">
        <v>90000</v>
      </c>
      <c r="T20" s="1"/>
    </row>
    <row r="21" spans="1:20" s="32" customFormat="1" ht="38.25">
      <c r="A21" s="26" t="s">
        <v>20</v>
      </c>
      <c r="B21" s="27" t="s">
        <v>27</v>
      </c>
      <c r="C21" s="28">
        <v>112370</v>
      </c>
      <c r="D21" s="29">
        <v>0</v>
      </c>
      <c r="E21" s="30"/>
      <c r="F21" s="30"/>
      <c r="G21" s="30"/>
      <c r="H21" s="30"/>
      <c r="I21" s="33"/>
      <c r="J21" s="30"/>
      <c r="K21" s="30"/>
      <c r="L21" s="30"/>
      <c r="M21" s="30"/>
      <c r="N21" s="30"/>
      <c r="O21" s="30"/>
      <c r="P21" s="30"/>
      <c r="Q21" s="30"/>
      <c r="R21" s="23"/>
      <c r="S21" s="19">
        <v>112370</v>
      </c>
      <c r="T21" s="1"/>
    </row>
    <row r="22" spans="1:20" s="32" customFormat="1" ht="12.75">
      <c r="A22" s="238"/>
      <c r="B22" s="239" t="s">
        <v>22</v>
      </c>
      <c r="C22" s="15">
        <v>202370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244">
        <v>202370</v>
      </c>
      <c r="T22" s="1"/>
    </row>
    <row r="23" spans="1:20" s="32" customFormat="1" ht="16.5" thickBot="1">
      <c r="A23" s="245" t="s">
        <v>18</v>
      </c>
      <c r="B23" s="246"/>
      <c r="C23" s="247">
        <v>2291567.41</v>
      </c>
      <c r="D23" s="247">
        <v>1198533.2</v>
      </c>
      <c r="E23" s="247">
        <v>444368.15</v>
      </c>
      <c r="F23" s="247">
        <v>497559.13</v>
      </c>
      <c r="G23" s="247">
        <v>25738.4</v>
      </c>
      <c r="H23" s="247">
        <v>6435.7</v>
      </c>
      <c r="I23" s="247">
        <v>1053.14</v>
      </c>
      <c r="J23" s="247">
        <v>66957.75</v>
      </c>
      <c r="K23" s="247">
        <v>46417.9</v>
      </c>
      <c r="L23" s="247">
        <v>23160.8</v>
      </c>
      <c r="M23" s="247">
        <v>28726.78</v>
      </c>
      <c r="N23" s="247">
        <v>41354.6</v>
      </c>
      <c r="O23" s="247">
        <v>4369.28</v>
      </c>
      <c r="P23" s="247">
        <v>0</v>
      </c>
      <c r="Q23" s="247">
        <v>12391.57</v>
      </c>
      <c r="R23" s="247">
        <v>767264.21</v>
      </c>
      <c r="S23" s="247">
        <v>325770</v>
      </c>
      <c r="T23" s="1"/>
    </row>
    <row r="24" spans="1:20" s="32" customFormat="1" ht="12.75">
      <c r="A24" s="41" t="s">
        <v>42</v>
      </c>
      <c r="B24" s="40" t="s">
        <v>43</v>
      </c>
      <c r="C24" s="16">
        <v>7800</v>
      </c>
      <c r="D24" s="16">
        <v>4700</v>
      </c>
      <c r="E24" s="23"/>
      <c r="F24" s="23"/>
      <c r="G24" s="23"/>
      <c r="H24" s="23"/>
      <c r="I24" s="17"/>
      <c r="J24" s="23"/>
      <c r="K24" s="23"/>
      <c r="L24" s="23"/>
      <c r="M24" s="23"/>
      <c r="N24" s="23">
        <v>4700</v>
      </c>
      <c r="O24" s="23"/>
      <c r="P24" s="23"/>
      <c r="Q24" s="23"/>
      <c r="R24" s="23">
        <v>3100</v>
      </c>
      <c r="S24" s="42"/>
      <c r="T24" s="1"/>
    </row>
    <row r="25" spans="1:20" s="32" customFormat="1" ht="16.5" thickBot="1">
      <c r="A25" s="245" t="s">
        <v>18</v>
      </c>
      <c r="B25" s="246"/>
      <c r="C25" s="247">
        <v>2299367.41</v>
      </c>
      <c r="D25" s="247">
        <v>1203233.2</v>
      </c>
      <c r="E25" s="247">
        <v>444368.15</v>
      </c>
      <c r="F25" s="247">
        <v>497559.13</v>
      </c>
      <c r="G25" s="247">
        <v>25738.4</v>
      </c>
      <c r="H25" s="247">
        <v>6435.7</v>
      </c>
      <c r="I25" s="247">
        <v>1053.14</v>
      </c>
      <c r="J25" s="247">
        <v>66957.75</v>
      </c>
      <c r="K25" s="247">
        <v>46417.9</v>
      </c>
      <c r="L25" s="247">
        <v>23160.8</v>
      </c>
      <c r="M25" s="247">
        <v>28726.78</v>
      </c>
      <c r="N25" s="247">
        <v>46054.6</v>
      </c>
      <c r="O25" s="247">
        <v>4369.28</v>
      </c>
      <c r="P25" s="247">
        <v>0</v>
      </c>
      <c r="Q25" s="247">
        <v>12391.57</v>
      </c>
      <c r="R25" s="247">
        <v>770364.21</v>
      </c>
      <c r="S25" s="248">
        <v>325770</v>
      </c>
      <c r="T25" s="1"/>
    </row>
  </sheetData>
  <sheetProtection/>
  <mergeCells count="4">
    <mergeCell ref="C1:Q1"/>
    <mergeCell ref="F2:N2"/>
    <mergeCell ref="A23:B23"/>
    <mergeCell ref="A25:B2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B1">
      <selection activeCell="R13" sqref="R13"/>
    </sheetView>
  </sheetViews>
  <sheetFormatPr defaultColWidth="9.140625" defaultRowHeight="15"/>
  <cols>
    <col min="1" max="1" width="0.85546875" style="60" hidden="1" customWidth="1"/>
    <col min="2" max="2" width="4.57421875" style="45" customWidth="1"/>
    <col min="3" max="3" width="9.140625" style="45" hidden="1" customWidth="1"/>
    <col min="4" max="4" width="86.140625" style="229" customWidth="1"/>
    <col min="5" max="5" width="14.140625" style="230" customWidth="1"/>
    <col min="6" max="7" width="11.8515625" style="49" hidden="1" customWidth="1"/>
    <col min="8" max="9" width="10.7109375" style="49" hidden="1" customWidth="1"/>
    <col min="10" max="10" width="11.140625" style="49" hidden="1" customWidth="1"/>
    <col min="11" max="11" width="10.7109375" style="49" hidden="1" customWidth="1"/>
    <col min="12" max="12" width="12.57421875" style="49" hidden="1" customWidth="1"/>
    <col min="13" max="13" width="14.140625" style="230" customWidth="1"/>
    <col min="14" max="14" width="13.140625" style="60" customWidth="1"/>
    <col min="15" max="16" width="10.7109375" style="60" bestFit="1" customWidth="1"/>
    <col min="17" max="247" width="9.140625" style="60" customWidth="1"/>
    <col min="248" max="248" width="0" style="60" hidden="1" customWidth="1"/>
    <col min="249" max="249" width="4.57421875" style="60" customWidth="1"/>
    <col min="250" max="250" width="11.8515625" style="60" customWidth="1"/>
    <col min="251" max="251" width="7.00390625" style="60" customWidth="1"/>
    <col min="252" max="252" width="29.7109375" style="60" customWidth="1"/>
    <col min="253" max="253" width="9.00390625" style="60" customWidth="1"/>
    <col min="254" max="254" width="10.7109375" style="60" customWidth="1"/>
    <col min="255" max="255" width="9.7109375" style="60" customWidth="1"/>
    <col min="256" max="16384" width="12.421875" style="60" customWidth="1"/>
  </cols>
  <sheetData>
    <row r="1" spans="1:256" ht="15">
      <c r="A1" s="45"/>
      <c r="B1" s="46" t="s">
        <v>45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5.75" thickBot="1">
      <c r="A2" s="45"/>
      <c r="D2" s="48"/>
      <c r="E2" s="48"/>
      <c r="M2" s="49" t="s">
        <v>46</v>
      </c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13" ht="156.75">
      <c r="A3" s="50"/>
      <c r="B3" s="51"/>
      <c r="C3" s="52" t="s">
        <v>47</v>
      </c>
      <c r="D3" s="53" t="s">
        <v>48</v>
      </c>
      <c r="E3" s="54" t="s">
        <v>49</v>
      </c>
      <c r="F3" s="55" t="s">
        <v>50</v>
      </c>
      <c r="G3" s="56" t="s">
        <v>51</v>
      </c>
      <c r="H3" s="56" t="s">
        <v>52</v>
      </c>
      <c r="I3" s="57" t="s">
        <v>53</v>
      </c>
      <c r="J3" s="58"/>
      <c r="K3" s="58"/>
      <c r="L3" s="59"/>
      <c r="M3" s="54" t="s">
        <v>54</v>
      </c>
    </row>
    <row r="4" spans="1:13" ht="15">
      <c r="A4" s="61"/>
      <c r="B4" s="62">
        <v>1</v>
      </c>
      <c r="C4" s="63">
        <v>2</v>
      </c>
      <c r="D4" s="63">
        <v>2</v>
      </c>
      <c r="E4" s="63">
        <v>3</v>
      </c>
      <c r="F4" s="64">
        <v>7</v>
      </c>
      <c r="G4" s="65">
        <v>8</v>
      </c>
      <c r="H4" s="65">
        <v>9</v>
      </c>
      <c r="I4" s="65">
        <v>10</v>
      </c>
      <c r="J4" s="65">
        <v>11</v>
      </c>
      <c r="K4" s="65">
        <v>12</v>
      </c>
      <c r="L4" s="66">
        <v>15</v>
      </c>
      <c r="M4" s="63">
        <v>4</v>
      </c>
    </row>
    <row r="5" spans="1:256" ht="15">
      <c r="A5" s="67" t="s">
        <v>55</v>
      </c>
      <c r="B5" s="68" t="s">
        <v>56</v>
      </c>
      <c r="C5" s="69" t="s">
        <v>56</v>
      </c>
      <c r="D5" s="70" t="s">
        <v>57</v>
      </c>
      <c r="E5" s="71">
        <f>E6+E7+E8</f>
        <v>325770</v>
      </c>
      <c r="F5" s="71" t="e">
        <f aca="true" t="shared" si="0" ref="F5:M5">F6+F7+F8</f>
        <v>#VALUE!</v>
      </c>
      <c r="G5" s="71" t="e">
        <f t="shared" si="0"/>
        <v>#VALUE!</v>
      </c>
      <c r="H5" s="71" t="e">
        <f t="shared" si="0"/>
        <v>#VALUE!</v>
      </c>
      <c r="I5" s="71" t="e">
        <f t="shared" si="0"/>
        <v>#VALUE!</v>
      </c>
      <c r="J5" s="71" t="e">
        <f t="shared" si="0"/>
        <v>#VALUE!</v>
      </c>
      <c r="K5" s="71" t="e">
        <f t="shared" si="0"/>
        <v>#VALUE!</v>
      </c>
      <c r="L5" s="71">
        <f t="shared" si="0"/>
        <v>0</v>
      </c>
      <c r="M5" s="71">
        <f t="shared" si="0"/>
        <v>115490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256" ht="15">
      <c r="A6" s="67"/>
      <c r="B6" s="68"/>
      <c r="C6" s="69"/>
      <c r="D6" s="74" t="s">
        <v>58</v>
      </c>
      <c r="E6" s="75">
        <f>E9</f>
        <v>9300</v>
      </c>
      <c r="F6" s="75" t="e">
        <f aca="true" t="shared" si="1" ref="F6:M6">F9</f>
        <v>#VALUE!</v>
      </c>
      <c r="G6" s="75" t="e">
        <f t="shared" si="1"/>
        <v>#VALUE!</v>
      </c>
      <c r="H6" s="75" t="e">
        <f t="shared" si="1"/>
        <v>#VALUE!</v>
      </c>
      <c r="I6" s="75" t="e">
        <f t="shared" si="1"/>
        <v>#VALUE!</v>
      </c>
      <c r="J6" s="75" t="e">
        <f t="shared" si="1"/>
        <v>#VALUE!</v>
      </c>
      <c r="K6" s="75" t="e">
        <f t="shared" si="1"/>
        <v>#VALUE!</v>
      </c>
      <c r="L6" s="75">
        <f t="shared" si="1"/>
        <v>0</v>
      </c>
      <c r="M6" s="75">
        <f t="shared" si="1"/>
        <v>3300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ht="15">
      <c r="A7" s="67"/>
      <c r="B7" s="68"/>
      <c r="C7" s="69"/>
      <c r="D7" s="76" t="s">
        <v>59</v>
      </c>
      <c r="E7" s="77">
        <f>E21+E27+E29+E37+E42+E45+E56</f>
        <v>226470</v>
      </c>
      <c r="F7" s="77" t="e">
        <f aca="true" t="shared" si="2" ref="F7:M7">F21+F27+F29+F37+F42+F45+F56</f>
        <v>#VALUE!</v>
      </c>
      <c r="G7" s="77" t="e">
        <f t="shared" si="2"/>
        <v>#VALUE!</v>
      </c>
      <c r="H7" s="77" t="e">
        <f t="shared" si="2"/>
        <v>#VALUE!</v>
      </c>
      <c r="I7" s="77" t="e">
        <f t="shared" si="2"/>
        <v>#VALUE!</v>
      </c>
      <c r="J7" s="77" t="e">
        <f t="shared" si="2"/>
        <v>#VALUE!</v>
      </c>
      <c r="K7" s="77" t="e">
        <f t="shared" si="2"/>
        <v>#VALUE!</v>
      </c>
      <c r="L7" s="77">
        <f t="shared" si="2"/>
        <v>0</v>
      </c>
      <c r="M7" s="77">
        <f t="shared" si="2"/>
        <v>107190</v>
      </c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ht="15.75" thickBot="1">
      <c r="A8" s="67"/>
      <c r="B8" s="68"/>
      <c r="C8" s="69"/>
      <c r="D8" s="76" t="s">
        <v>60</v>
      </c>
      <c r="E8" s="77">
        <f>E87+E88+E89</f>
        <v>90000</v>
      </c>
      <c r="F8" s="77">
        <f aca="true" t="shared" si="3" ref="F8:M8">F87+F88+F89</f>
        <v>0</v>
      </c>
      <c r="G8" s="77">
        <f t="shared" si="3"/>
        <v>0</v>
      </c>
      <c r="H8" s="77">
        <f t="shared" si="3"/>
        <v>0</v>
      </c>
      <c r="I8" s="77">
        <f t="shared" si="3"/>
        <v>0</v>
      </c>
      <c r="J8" s="77">
        <f t="shared" si="3"/>
        <v>0</v>
      </c>
      <c r="K8" s="77">
        <f t="shared" si="3"/>
        <v>0</v>
      </c>
      <c r="L8" s="77">
        <f t="shared" si="3"/>
        <v>0</v>
      </c>
      <c r="M8" s="77">
        <f t="shared" si="3"/>
        <v>5000</v>
      </c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ht="30.75" thickBot="1">
      <c r="A9" s="78" t="s">
        <v>61</v>
      </c>
      <c r="B9" s="79" t="s">
        <v>56</v>
      </c>
      <c r="C9" s="80" t="s">
        <v>62</v>
      </c>
      <c r="D9" s="81" t="s">
        <v>63</v>
      </c>
      <c r="E9" s="82">
        <f>E10+E13+E15+E17</f>
        <v>9300</v>
      </c>
      <c r="F9" s="82" t="e">
        <f aca="true" t="shared" si="4" ref="F9:M9">F10+F13+F15+F17</f>
        <v>#VALUE!</v>
      </c>
      <c r="G9" s="82" t="e">
        <f t="shared" si="4"/>
        <v>#VALUE!</v>
      </c>
      <c r="H9" s="82" t="e">
        <f t="shared" si="4"/>
        <v>#VALUE!</v>
      </c>
      <c r="I9" s="82" t="e">
        <f t="shared" si="4"/>
        <v>#VALUE!</v>
      </c>
      <c r="J9" s="82" t="e">
        <f t="shared" si="4"/>
        <v>#VALUE!</v>
      </c>
      <c r="K9" s="82" t="e">
        <f t="shared" si="4"/>
        <v>#VALUE!</v>
      </c>
      <c r="L9" s="82">
        <f t="shared" si="4"/>
        <v>0</v>
      </c>
      <c r="M9" s="82">
        <f t="shared" si="4"/>
        <v>3300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ht="28.5">
      <c r="A10" s="78"/>
      <c r="B10" s="85"/>
      <c r="C10" s="86"/>
      <c r="D10" s="87" t="s">
        <v>64</v>
      </c>
      <c r="E10" s="88"/>
      <c r="F10" s="89"/>
      <c r="G10" s="90"/>
      <c r="H10" s="90"/>
      <c r="I10" s="90"/>
      <c r="J10" s="90"/>
      <c r="K10" s="90"/>
      <c r="L10" s="91"/>
      <c r="M10" s="71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ht="15">
      <c r="A11" s="78"/>
      <c r="B11" s="92"/>
      <c r="C11" s="93"/>
      <c r="D11" s="94" t="s">
        <v>65</v>
      </c>
      <c r="E11" s="95"/>
      <c r="F11" s="96"/>
      <c r="G11" s="97"/>
      <c r="H11" s="97"/>
      <c r="I11" s="97"/>
      <c r="J11" s="97"/>
      <c r="K11" s="97"/>
      <c r="L11" s="91"/>
      <c r="M11" s="71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spans="1:256" ht="30.75" thickBot="1">
      <c r="A12" s="78" t="s">
        <v>66</v>
      </c>
      <c r="B12" s="92"/>
      <c r="C12" s="93"/>
      <c r="D12" s="94" t="s">
        <v>67</v>
      </c>
      <c r="E12" s="95"/>
      <c r="F12" s="96" t="s">
        <v>56</v>
      </c>
      <c r="G12" s="97" t="s">
        <v>56</v>
      </c>
      <c r="H12" s="97" t="s">
        <v>56</v>
      </c>
      <c r="I12" s="97" t="s">
        <v>56</v>
      </c>
      <c r="J12" s="97" t="s">
        <v>56</v>
      </c>
      <c r="K12" s="97" t="s">
        <v>56</v>
      </c>
      <c r="L12" s="91"/>
      <c r="M12" s="71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56" ht="30">
      <c r="A13" s="78" t="s">
        <v>66</v>
      </c>
      <c r="B13" s="85"/>
      <c r="C13" s="86"/>
      <c r="D13" s="87" t="s">
        <v>68</v>
      </c>
      <c r="E13" s="88">
        <v>9300</v>
      </c>
      <c r="F13" s="89" t="s">
        <v>56</v>
      </c>
      <c r="G13" s="90" t="s">
        <v>56</v>
      </c>
      <c r="H13" s="90" t="s">
        <v>56</v>
      </c>
      <c r="I13" s="90" t="s">
        <v>56</v>
      </c>
      <c r="J13" s="90" t="s">
        <v>56</v>
      </c>
      <c r="K13" s="90" t="s">
        <v>56</v>
      </c>
      <c r="L13" s="91"/>
      <c r="M13" s="71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spans="1:256" ht="30.75" thickBot="1">
      <c r="A14" s="78"/>
      <c r="B14" s="92"/>
      <c r="C14" s="93"/>
      <c r="D14" s="94" t="s">
        <v>69</v>
      </c>
      <c r="E14" s="95"/>
      <c r="F14" s="96"/>
      <c r="G14" s="97"/>
      <c r="H14" s="97"/>
      <c r="I14" s="97"/>
      <c r="J14" s="97"/>
      <c r="K14" s="97"/>
      <c r="L14" s="91"/>
      <c r="M14" s="71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256" ht="15">
      <c r="A15" s="98"/>
      <c r="B15" s="99"/>
      <c r="C15" s="100"/>
      <c r="D15" s="87"/>
      <c r="E15" s="88"/>
      <c r="F15" s="96" t="s">
        <v>56</v>
      </c>
      <c r="G15" s="97" t="s">
        <v>56</v>
      </c>
      <c r="H15" s="97" t="s">
        <v>56</v>
      </c>
      <c r="I15" s="97" t="s">
        <v>56</v>
      </c>
      <c r="J15" s="97" t="s">
        <v>56</v>
      </c>
      <c r="K15" s="97" t="s">
        <v>56</v>
      </c>
      <c r="L15" s="91"/>
      <c r="M15" s="71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4"/>
      <c r="IN15" s="84"/>
      <c r="IO15" s="84"/>
      <c r="IP15" s="84"/>
      <c r="IQ15" s="84"/>
      <c r="IR15" s="84"/>
      <c r="IS15" s="84"/>
      <c r="IT15" s="84"/>
      <c r="IU15" s="84"/>
      <c r="IV15" s="84"/>
    </row>
    <row r="16" spans="1:256" ht="15">
      <c r="A16" s="78"/>
      <c r="B16" s="92"/>
      <c r="C16" s="93"/>
      <c r="D16" s="94"/>
      <c r="E16" s="95"/>
      <c r="F16" s="96" t="s">
        <v>56</v>
      </c>
      <c r="G16" s="97" t="s">
        <v>56</v>
      </c>
      <c r="H16" s="97" t="s">
        <v>56</v>
      </c>
      <c r="I16" s="97" t="s">
        <v>56</v>
      </c>
      <c r="J16" s="97" t="s">
        <v>56</v>
      </c>
      <c r="K16" s="97" t="s">
        <v>56</v>
      </c>
      <c r="L16" s="91"/>
      <c r="M16" s="71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256" ht="28.5">
      <c r="A17" s="101"/>
      <c r="B17" s="102"/>
      <c r="C17" s="103"/>
      <c r="D17" s="104" t="s">
        <v>70</v>
      </c>
      <c r="E17" s="105"/>
      <c r="F17" s="106"/>
      <c r="G17" s="107"/>
      <c r="H17" s="107"/>
      <c r="I17" s="107"/>
      <c r="J17" s="107"/>
      <c r="K17" s="107"/>
      <c r="L17" s="91"/>
      <c r="M17" s="71">
        <v>3300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4"/>
      <c r="IN17" s="84"/>
      <c r="IO17" s="84"/>
      <c r="IP17" s="84"/>
      <c r="IQ17" s="84"/>
      <c r="IR17" s="84"/>
      <c r="IS17" s="84"/>
      <c r="IT17" s="84"/>
      <c r="IU17" s="84"/>
      <c r="IV17" s="84"/>
    </row>
    <row r="18" spans="1:256" ht="30">
      <c r="A18" s="78" t="s">
        <v>66</v>
      </c>
      <c r="B18" s="108"/>
      <c r="C18" s="93" t="s">
        <v>56</v>
      </c>
      <c r="D18" s="94" t="s">
        <v>71</v>
      </c>
      <c r="E18" s="95"/>
      <c r="F18" s="96" t="s">
        <v>56</v>
      </c>
      <c r="G18" s="97" t="s">
        <v>56</v>
      </c>
      <c r="H18" s="97" t="s">
        <v>56</v>
      </c>
      <c r="I18" s="97" t="s">
        <v>56</v>
      </c>
      <c r="J18" s="97" t="s">
        <v>56</v>
      </c>
      <c r="K18" s="97" t="s">
        <v>56</v>
      </c>
      <c r="L18" s="91"/>
      <c r="M18" s="71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4"/>
      <c r="IN18" s="84"/>
      <c r="IO18" s="84"/>
      <c r="IP18" s="84"/>
      <c r="IQ18" s="84"/>
      <c r="IR18" s="84"/>
      <c r="IS18" s="84"/>
      <c r="IT18" s="84"/>
      <c r="IU18" s="84"/>
      <c r="IV18" s="84"/>
    </row>
    <row r="19" spans="1:256" ht="30">
      <c r="A19" s="78" t="s">
        <v>66</v>
      </c>
      <c r="B19" s="108"/>
      <c r="C19" s="93" t="s">
        <v>56</v>
      </c>
      <c r="D19" s="94"/>
      <c r="E19" s="95"/>
      <c r="F19" s="96" t="s">
        <v>56</v>
      </c>
      <c r="G19" s="97" t="s">
        <v>56</v>
      </c>
      <c r="H19" s="97" t="s">
        <v>56</v>
      </c>
      <c r="I19" s="97" t="s">
        <v>56</v>
      </c>
      <c r="J19" s="97" t="s">
        <v>56</v>
      </c>
      <c r="K19" s="97" t="s">
        <v>56</v>
      </c>
      <c r="L19" s="91"/>
      <c r="M19" s="71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256" ht="15.75" thickBot="1">
      <c r="A20" s="78"/>
      <c r="B20" s="109"/>
      <c r="C20" s="110"/>
      <c r="D20" s="111"/>
      <c r="E20" s="112"/>
      <c r="F20" s="113"/>
      <c r="G20" s="114"/>
      <c r="H20" s="114"/>
      <c r="I20" s="114"/>
      <c r="J20" s="114"/>
      <c r="K20" s="114"/>
      <c r="L20" s="91"/>
      <c r="M20" s="71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4"/>
      <c r="IN20" s="84"/>
      <c r="IO20" s="84"/>
      <c r="IP20" s="84"/>
      <c r="IQ20" s="84"/>
      <c r="IR20" s="84"/>
      <c r="IS20" s="84"/>
      <c r="IT20" s="84"/>
      <c r="IU20" s="84"/>
      <c r="IV20" s="84"/>
    </row>
    <row r="21" spans="1:256" ht="15.75" thickBot="1">
      <c r="A21" s="115"/>
      <c r="B21" s="116"/>
      <c r="C21" s="117"/>
      <c r="D21" s="118" t="s">
        <v>72</v>
      </c>
      <c r="E21" s="119">
        <f>E22+E24+E25</f>
        <v>4300</v>
      </c>
      <c r="F21" s="119">
        <f aca="true" t="shared" si="5" ref="F21:M21">F22+F24+F25</f>
        <v>0</v>
      </c>
      <c r="G21" s="119">
        <f t="shared" si="5"/>
        <v>0</v>
      </c>
      <c r="H21" s="119">
        <f t="shared" si="5"/>
        <v>0</v>
      </c>
      <c r="I21" s="119">
        <f t="shared" si="5"/>
        <v>0</v>
      </c>
      <c r="J21" s="119">
        <f t="shared" si="5"/>
        <v>0</v>
      </c>
      <c r="K21" s="119">
        <f t="shared" si="5"/>
        <v>0</v>
      </c>
      <c r="L21" s="119">
        <f t="shared" si="5"/>
        <v>0</v>
      </c>
      <c r="M21" s="119">
        <f t="shared" si="5"/>
        <v>3630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4"/>
      <c r="IN21" s="84"/>
      <c r="IO21" s="84"/>
      <c r="IP21" s="84"/>
      <c r="IQ21" s="84"/>
      <c r="IR21" s="84"/>
      <c r="IS21" s="84"/>
      <c r="IT21" s="84"/>
      <c r="IU21" s="84"/>
      <c r="IV21" s="84"/>
    </row>
    <row r="22" spans="1:256" ht="28.5">
      <c r="A22" s="98"/>
      <c r="B22" s="99"/>
      <c r="C22" s="100"/>
      <c r="D22" s="120" t="s">
        <v>73</v>
      </c>
      <c r="E22" s="88"/>
      <c r="F22" s="121"/>
      <c r="G22" s="122"/>
      <c r="H22" s="122"/>
      <c r="I22" s="122"/>
      <c r="J22" s="122"/>
      <c r="K22" s="122"/>
      <c r="L22" s="123"/>
      <c r="M22" s="124">
        <v>3630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  <row r="23" spans="1:256" ht="30.75" thickBot="1">
      <c r="A23" s="78"/>
      <c r="B23" s="125"/>
      <c r="C23" s="126"/>
      <c r="D23" s="127" t="s">
        <v>74</v>
      </c>
      <c r="E23" s="128"/>
      <c r="F23" s="129"/>
      <c r="G23" s="130"/>
      <c r="H23" s="130"/>
      <c r="I23" s="130"/>
      <c r="J23" s="130"/>
      <c r="K23" s="130"/>
      <c r="L23" s="131"/>
      <c r="M23" s="132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spans="1:256" ht="15.75" thickBot="1">
      <c r="A24" s="133"/>
      <c r="B24" s="134"/>
      <c r="C24" s="135"/>
      <c r="D24" s="136"/>
      <c r="E24" s="137"/>
      <c r="F24" s="138"/>
      <c r="G24" s="139"/>
      <c r="H24" s="139"/>
      <c r="I24" s="139"/>
      <c r="J24" s="139"/>
      <c r="K24" s="139"/>
      <c r="L24" s="140"/>
      <c r="M24" s="141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ht="15">
      <c r="A25" s="98"/>
      <c r="B25" s="99"/>
      <c r="C25" s="100"/>
      <c r="D25" s="120" t="s">
        <v>75</v>
      </c>
      <c r="E25" s="88">
        <v>4300</v>
      </c>
      <c r="F25" s="142"/>
      <c r="G25" s="143"/>
      <c r="H25" s="143"/>
      <c r="I25" s="143"/>
      <c r="J25" s="143"/>
      <c r="K25" s="143"/>
      <c r="L25" s="123"/>
      <c r="M25" s="124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spans="1:256" ht="30.75" thickBot="1">
      <c r="A26" s="144"/>
      <c r="B26" s="125"/>
      <c r="C26" s="126"/>
      <c r="D26" s="127" t="s">
        <v>76</v>
      </c>
      <c r="E26" s="128"/>
      <c r="F26" s="145"/>
      <c r="G26" s="146"/>
      <c r="H26" s="146"/>
      <c r="I26" s="146"/>
      <c r="J26" s="146"/>
      <c r="K26" s="146"/>
      <c r="L26" s="131"/>
      <c r="M26" s="132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spans="1:256" ht="15.75" thickBot="1">
      <c r="A27" s="133"/>
      <c r="B27" s="147"/>
      <c r="C27" s="148"/>
      <c r="D27" s="149"/>
      <c r="E27" s="150"/>
      <c r="F27" s="151" t="s">
        <v>56</v>
      </c>
      <c r="G27" s="152" t="s">
        <v>56</v>
      </c>
      <c r="H27" s="152" t="s">
        <v>56</v>
      </c>
      <c r="I27" s="152" t="s">
        <v>56</v>
      </c>
      <c r="J27" s="152" t="s">
        <v>56</v>
      </c>
      <c r="K27" s="152" t="s">
        <v>56</v>
      </c>
      <c r="L27" s="153"/>
      <c r="M27" s="154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ht="15.75" thickBot="1">
      <c r="A28" s="155"/>
      <c r="B28" s="156"/>
      <c r="C28" s="157"/>
      <c r="D28" s="158"/>
      <c r="E28" s="159"/>
      <c r="F28" s="106" t="s">
        <v>56</v>
      </c>
      <c r="G28" s="107" t="s">
        <v>56</v>
      </c>
      <c r="H28" s="107" t="s">
        <v>56</v>
      </c>
      <c r="I28" s="107" t="s">
        <v>56</v>
      </c>
      <c r="J28" s="107" t="s">
        <v>56</v>
      </c>
      <c r="K28" s="107" t="s">
        <v>56</v>
      </c>
      <c r="L28" s="91" t="s">
        <v>56</v>
      </c>
      <c r="M28" s="71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29" spans="1:256" ht="15.75" thickBot="1">
      <c r="A29" s="133"/>
      <c r="B29" s="147"/>
      <c r="C29" s="160"/>
      <c r="D29" s="149"/>
      <c r="E29" s="161"/>
      <c r="F29" s="162" t="s">
        <v>56</v>
      </c>
      <c r="G29" s="163" t="s">
        <v>56</v>
      </c>
      <c r="H29" s="163" t="s">
        <v>56</v>
      </c>
      <c r="I29" s="163" t="s">
        <v>56</v>
      </c>
      <c r="J29" s="163" t="s">
        <v>56</v>
      </c>
      <c r="K29" s="163" t="s">
        <v>56</v>
      </c>
      <c r="L29" s="91"/>
      <c r="M29" s="71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</row>
    <row r="30" spans="1:256" ht="15">
      <c r="A30" s="98"/>
      <c r="B30" s="99"/>
      <c r="C30" s="100"/>
      <c r="D30" s="120"/>
      <c r="E30" s="88"/>
      <c r="F30" s="89"/>
      <c r="G30" s="90"/>
      <c r="H30" s="90"/>
      <c r="I30" s="90"/>
      <c r="J30" s="90"/>
      <c r="K30" s="90"/>
      <c r="L30" s="91"/>
      <c r="M30" s="71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  <row r="31" spans="1:256" ht="15.75" thickBot="1">
      <c r="A31" s="78"/>
      <c r="B31" s="109"/>
      <c r="C31" s="110"/>
      <c r="D31" s="111"/>
      <c r="E31" s="112"/>
      <c r="F31" s="113"/>
      <c r="G31" s="114"/>
      <c r="H31" s="114"/>
      <c r="I31" s="114"/>
      <c r="J31" s="114"/>
      <c r="K31" s="114"/>
      <c r="L31" s="91"/>
      <c r="M31" s="71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</row>
    <row r="32" spans="1:256" ht="15">
      <c r="A32" s="98"/>
      <c r="B32" s="99"/>
      <c r="C32" s="100"/>
      <c r="D32" s="120"/>
      <c r="E32" s="88"/>
      <c r="F32" s="89"/>
      <c r="G32" s="90"/>
      <c r="H32" s="90"/>
      <c r="I32" s="90"/>
      <c r="J32" s="90"/>
      <c r="K32" s="90"/>
      <c r="L32" s="91"/>
      <c r="M32" s="71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</row>
    <row r="33" spans="1:256" ht="15.75" thickBot="1">
      <c r="A33" s="115"/>
      <c r="B33" s="164"/>
      <c r="C33" s="165"/>
      <c r="D33" s="94"/>
      <c r="E33" s="95"/>
      <c r="F33" s="166"/>
      <c r="G33" s="167"/>
      <c r="H33" s="167"/>
      <c r="I33" s="167"/>
      <c r="J33" s="167"/>
      <c r="K33" s="167"/>
      <c r="L33" s="91"/>
      <c r="M33" s="71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</row>
    <row r="34" spans="1:256" ht="15.75" thickBot="1">
      <c r="A34" s="155"/>
      <c r="B34" s="168"/>
      <c r="C34" s="169"/>
      <c r="D34" s="170"/>
      <c r="E34" s="171"/>
      <c r="F34" s="106"/>
      <c r="G34" s="107"/>
      <c r="H34" s="107"/>
      <c r="I34" s="107"/>
      <c r="J34" s="107"/>
      <c r="K34" s="107"/>
      <c r="L34" s="91"/>
      <c r="M34" s="71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</row>
    <row r="35" spans="1:256" ht="15.75" thickBot="1">
      <c r="A35" s="155"/>
      <c r="B35" s="99"/>
      <c r="C35" s="100"/>
      <c r="D35" s="120"/>
      <c r="E35" s="88"/>
      <c r="F35" s="106"/>
      <c r="G35" s="107"/>
      <c r="H35" s="107"/>
      <c r="I35" s="107"/>
      <c r="J35" s="107"/>
      <c r="K35" s="107"/>
      <c r="L35" s="91"/>
      <c r="M35" s="71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</row>
    <row r="36" spans="1:256" ht="15.75" thickBot="1">
      <c r="A36" s="78"/>
      <c r="B36" s="109"/>
      <c r="C36" s="110"/>
      <c r="D36" s="111"/>
      <c r="E36" s="112"/>
      <c r="F36" s="113"/>
      <c r="G36" s="114"/>
      <c r="H36" s="114"/>
      <c r="I36" s="114"/>
      <c r="J36" s="114"/>
      <c r="K36" s="114"/>
      <c r="L36" s="172"/>
      <c r="M36" s="75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</row>
    <row r="37" spans="1:256" ht="30.75" thickBot="1">
      <c r="A37" s="133"/>
      <c r="B37" s="173" t="s">
        <v>56</v>
      </c>
      <c r="C37" s="174" t="s">
        <v>77</v>
      </c>
      <c r="D37" s="175" t="s">
        <v>78</v>
      </c>
      <c r="E37" s="176">
        <f>E38+E39+E40</f>
        <v>5800</v>
      </c>
      <c r="F37" s="176">
        <f aca="true" t="shared" si="6" ref="F37:M37">F38+F39+F40</f>
        <v>0</v>
      </c>
      <c r="G37" s="176">
        <f t="shared" si="6"/>
        <v>0</v>
      </c>
      <c r="H37" s="176">
        <f t="shared" si="6"/>
        <v>0</v>
      </c>
      <c r="I37" s="176">
        <f t="shared" si="6"/>
        <v>0</v>
      </c>
      <c r="J37" s="176">
        <f t="shared" si="6"/>
        <v>0</v>
      </c>
      <c r="K37" s="176">
        <f t="shared" si="6"/>
        <v>0</v>
      </c>
      <c r="L37" s="176">
        <f t="shared" si="6"/>
        <v>0</v>
      </c>
      <c r="M37" s="177">
        <f t="shared" si="6"/>
        <v>1800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</row>
    <row r="38" spans="1:256" ht="30">
      <c r="A38" s="98"/>
      <c r="B38" s="108"/>
      <c r="C38" s="93" t="s">
        <v>56</v>
      </c>
      <c r="D38" s="94" t="s">
        <v>79</v>
      </c>
      <c r="E38" s="178">
        <v>2500</v>
      </c>
      <c r="F38" s="179"/>
      <c r="G38" s="179"/>
      <c r="H38" s="179"/>
      <c r="I38" s="179"/>
      <c r="J38" s="179"/>
      <c r="K38" s="179"/>
      <c r="L38" s="97"/>
      <c r="M38" s="180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</row>
    <row r="39" spans="1:256" ht="30">
      <c r="A39" s="78"/>
      <c r="B39" s="108"/>
      <c r="C39" s="93"/>
      <c r="D39" s="94" t="s">
        <v>80</v>
      </c>
      <c r="E39" s="178">
        <v>0</v>
      </c>
      <c r="F39" s="179"/>
      <c r="G39" s="179"/>
      <c r="H39" s="179"/>
      <c r="I39" s="179"/>
      <c r="J39" s="179"/>
      <c r="K39" s="179"/>
      <c r="L39" s="97"/>
      <c r="M39" s="181">
        <v>1800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</row>
    <row r="40" spans="1:256" ht="45.75" thickBot="1">
      <c r="A40" s="182"/>
      <c r="B40" s="125"/>
      <c r="C40" s="126"/>
      <c r="D40" s="127" t="s">
        <v>81</v>
      </c>
      <c r="E40" s="183">
        <v>3300</v>
      </c>
      <c r="F40" s="184"/>
      <c r="G40" s="184"/>
      <c r="H40" s="184"/>
      <c r="I40" s="184"/>
      <c r="J40" s="184"/>
      <c r="K40" s="184"/>
      <c r="L40" s="130"/>
      <c r="M40" s="132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</row>
    <row r="41" spans="1:256" ht="15">
      <c r="A41" s="185"/>
      <c r="B41" s="186"/>
      <c r="C41" s="103" t="s">
        <v>56</v>
      </c>
      <c r="D41" s="187"/>
      <c r="E41" s="188"/>
      <c r="F41" s="166" t="s">
        <v>56</v>
      </c>
      <c r="G41" s="167" t="s">
        <v>56</v>
      </c>
      <c r="H41" s="167" t="s">
        <v>56</v>
      </c>
      <c r="I41" s="167" t="s">
        <v>56</v>
      </c>
      <c r="J41" s="167" t="s">
        <v>56</v>
      </c>
      <c r="K41" s="167" t="s">
        <v>56</v>
      </c>
      <c r="L41" s="153"/>
      <c r="M41" s="154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</row>
    <row r="42" spans="1:256" ht="30.75" thickBot="1">
      <c r="A42" s="101" t="s">
        <v>66</v>
      </c>
      <c r="B42" s="147" t="s">
        <v>56</v>
      </c>
      <c r="C42" s="148" t="s">
        <v>82</v>
      </c>
      <c r="D42" s="149" t="s">
        <v>83</v>
      </c>
      <c r="E42" s="161">
        <f>E43+E44</f>
        <v>85000</v>
      </c>
      <c r="F42" s="161">
        <f aca="true" t="shared" si="7" ref="F42:M42">F43+F44</f>
        <v>0</v>
      </c>
      <c r="G42" s="161">
        <f t="shared" si="7"/>
        <v>0</v>
      </c>
      <c r="H42" s="161">
        <f t="shared" si="7"/>
        <v>0</v>
      </c>
      <c r="I42" s="161">
        <f t="shared" si="7"/>
        <v>0</v>
      </c>
      <c r="J42" s="161">
        <f t="shared" si="7"/>
        <v>0</v>
      </c>
      <c r="K42" s="161">
        <f t="shared" si="7"/>
        <v>0</v>
      </c>
      <c r="L42" s="161">
        <f t="shared" si="7"/>
        <v>0</v>
      </c>
      <c r="M42" s="161">
        <f t="shared" si="7"/>
        <v>0</v>
      </c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</row>
    <row r="43" spans="1:256" ht="30.75" thickBot="1">
      <c r="A43" s="98" t="s">
        <v>66</v>
      </c>
      <c r="B43" s="108"/>
      <c r="C43" s="93"/>
      <c r="D43" s="94" t="s">
        <v>84</v>
      </c>
      <c r="E43" s="178">
        <v>62000</v>
      </c>
      <c r="F43" s="189"/>
      <c r="G43" s="190"/>
      <c r="H43" s="190"/>
      <c r="I43" s="190"/>
      <c r="J43" s="190"/>
      <c r="K43" s="190"/>
      <c r="L43" s="91"/>
      <c r="M43" s="71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ht="15.75" thickBot="1">
      <c r="A44" s="98"/>
      <c r="B44" s="108"/>
      <c r="C44" s="93"/>
      <c r="D44" s="94" t="s">
        <v>85</v>
      </c>
      <c r="E44" s="71">
        <v>23000</v>
      </c>
      <c r="F44" s="189"/>
      <c r="G44" s="190"/>
      <c r="H44" s="190"/>
      <c r="I44" s="190"/>
      <c r="J44" s="190"/>
      <c r="K44" s="190"/>
      <c r="L44" s="91"/>
      <c r="M44" s="71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ht="15.75" thickBot="1">
      <c r="A45" s="191"/>
      <c r="B45" s="116"/>
      <c r="C45" s="117" t="s">
        <v>86</v>
      </c>
      <c r="D45" s="118" t="s">
        <v>87</v>
      </c>
      <c r="E45" s="119">
        <f>E46+E50+E53+E54+E55</f>
        <v>19000</v>
      </c>
      <c r="F45" s="119">
        <f aca="true" t="shared" si="8" ref="F45:M45">F46+F50+F53+F54+F55</f>
        <v>0</v>
      </c>
      <c r="G45" s="119">
        <f t="shared" si="8"/>
        <v>0</v>
      </c>
      <c r="H45" s="119">
        <f t="shared" si="8"/>
        <v>0</v>
      </c>
      <c r="I45" s="119">
        <f t="shared" si="8"/>
        <v>0</v>
      </c>
      <c r="J45" s="119">
        <f t="shared" si="8"/>
        <v>0</v>
      </c>
      <c r="K45" s="119">
        <f t="shared" si="8"/>
        <v>0</v>
      </c>
      <c r="L45" s="119">
        <f t="shared" si="8"/>
        <v>0</v>
      </c>
      <c r="M45" s="119">
        <f t="shared" si="8"/>
        <v>5500</v>
      </c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ht="15">
      <c r="A46" s="98"/>
      <c r="B46" s="99"/>
      <c r="C46" s="100"/>
      <c r="D46" s="120" t="s">
        <v>88</v>
      </c>
      <c r="E46" s="192"/>
      <c r="F46" s="121"/>
      <c r="G46" s="122"/>
      <c r="H46" s="122"/>
      <c r="I46" s="122"/>
      <c r="J46" s="122"/>
      <c r="K46" s="122"/>
      <c r="L46" s="193"/>
      <c r="M46" s="192">
        <f>SUM(M47:M49)</f>
        <v>2500</v>
      </c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ht="15">
      <c r="A47" s="78"/>
      <c r="B47" s="194"/>
      <c r="C47" s="93" t="s">
        <v>56</v>
      </c>
      <c r="D47" s="94"/>
      <c r="E47" s="178"/>
      <c r="F47" s="195"/>
      <c r="G47" s="196"/>
      <c r="H47" s="196"/>
      <c r="I47" s="196"/>
      <c r="J47" s="196"/>
      <c r="K47" s="196"/>
      <c r="L47" s="91"/>
      <c r="M47" s="178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ht="30">
      <c r="A48" s="78"/>
      <c r="B48" s="194"/>
      <c r="C48" s="93"/>
      <c r="D48" s="94" t="s">
        <v>89</v>
      </c>
      <c r="E48" s="178"/>
      <c r="F48" s="197"/>
      <c r="G48" s="198"/>
      <c r="H48" s="198"/>
      <c r="I48" s="198"/>
      <c r="J48" s="198"/>
      <c r="K48" s="198"/>
      <c r="L48" s="91"/>
      <c r="M48" s="178">
        <v>500</v>
      </c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ht="30.75" thickBot="1">
      <c r="A49" s="182"/>
      <c r="B49" s="199"/>
      <c r="C49" s="126"/>
      <c r="D49" s="127" t="s">
        <v>90</v>
      </c>
      <c r="E49" s="183"/>
      <c r="F49" s="197"/>
      <c r="G49" s="198"/>
      <c r="H49" s="198"/>
      <c r="I49" s="198"/>
      <c r="J49" s="198"/>
      <c r="K49" s="198"/>
      <c r="L49" s="91"/>
      <c r="M49" s="183">
        <v>2000</v>
      </c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13" ht="15">
      <c r="A50" s="200"/>
      <c r="B50" s="102"/>
      <c r="C50" s="103"/>
      <c r="D50" s="104" t="s">
        <v>91</v>
      </c>
      <c r="E50" s="105">
        <f>E51+E52</f>
        <v>5000</v>
      </c>
      <c r="F50" s="201"/>
      <c r="G50" s="202"/>
      <c r="H50" s="202"/>
      <c r="I50" s="202"/>
      <c r="J50" s="202"/>
      <c r="K50" s="202"/>
      <c r="M50" s="71"/>
    </row>
    <row r="51" spans="1:256" ht="15">
      <c r="A51" s="78"/>
      <c r="B51" s="194"/>
      <c r="C51" s="93"/>
      <c r="D51" s="94"/>
      <c r="E51" s="178"/>
      <c r="F51" s="197"/>
      <c r="G51" s="198"/>
      <c r="H51" s="198"/>
      <c r="I51" s="198"/>
      <c r="J51" s="198"/>
      <c r="K51" s="198"/>
      <c r="L51" s="91"/>
      <c r="M51" s="71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1:256" ht="45.75" thickBot="1">
      <c r="A52" s="182"/>
      <c r="B52" s="199"/>
      <c r="C52" s="126"/>
      <c r="D52" s="127" t="s">
        <v>92</v>
      </c>
      <c r="E52" s="183">
        <v>5000</v>
      </c>
      <c r="F52" s="197"/>
      <c r="G52" s="198"/>
      <c r="H52" s="198"/>
      <c r="I52" s="198"/>
      <c r="J52" s="198"/>
      <c r="K52" s="198"/>
      <c r="L52" s="91"/>
      <c r="M52" s="71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13" ht="29.25" thickBot="1">
      <c r="A53" s="50"/>
      <c r="B53" s="99"/>
      <c r="C53" s="100"/>
      <c r="D53" s="120" t="s">
        <v>93</v>
      </c>
      <c r="E53" s="88"/>
      <c r="F53" s="201"/>
      <c r="G53" s="202"/>
      <c r="H53" s="202"/>
      <c r="I53" s="202"/>
      <c r="J53" s="202"/>
      <c r="K53" s="202"/>
      <c r="M53" s="88">
        <v>1300</v>
      </c>
    </row>
    <row r="54" spans="1:13" ht="29.25" thickBot="1">
      <c r="A54" s="50"/>
      <c r="B54" s="168"/>
      <c r="C54" s="169"/>
      <c r="D54" s="170" t="s">
        <v>94</v>
      </c>
      <c r="E54" s="171"/>
      <c r="F54" s="201"/>
      <c r="G54" s="202"/>
      <c r="H54" s="202"/>
      <c r="I54" s="202"/>
      <c r="J54" s="202"/>
      <c r="K54" s="202"/>
      <c r="M54" s="171">
        <v>1700</v>
      </c>
    </row>
    <row r="55" spans="1:13" ht="43.5" thickBot="1">
      <c r="A55" s="200"/>
      <c r="B55" s="156"/>
      <c r="C55" s="157"/>
      <c r="D55" s="158" t="s">
        <v>95</v>
      </c>
      <c r="E55" s="159">
        <v>14000</v>
      </c>
      <c r="F55" s="203"/>
      <c r="G55" s="204"/>
      <c r="H55" s="204"/>
      <c r="I55" s="204"/>
      <c r="J55" s="204"/>
      <c r="K55" s="204"/>
      <c r="M55" s="159"/>
    </row>
    <row r="56" spans="1:256" ht="15.75" thickBot="1">
      <c r="A56" s="78"/>
      <c r="B56" s="205" t="s">
        <v>56</v>
      </c>
      <c r="C56" s="206" t="s">
        <v>96</v>
      </c>
      <c r="D56" s="207" t="s">
        <v>97</v>
      </c>
      <c r="E56" s="208">
        <f>E57+E63+E70+E72+E75+E78+E81+E82</f>
        <v>112370</v>
      </c>
      <c r="F56" s="208" t="e">
        <f aca="true" t="shared" si="9" ref="F56:M56">F57+F63+F70+F72+F75+F78+F81+F82</f>
        <v>#VALUE!</v>
      </c>
      <c r="G56" s="208" t="e">
        <f t="shared" si="9"/>
        <v>#VALUE!</v>
      </c>
      <c r="H56" s="208" t="e">
        <f t="shared" si="9"/>
        <v>#VALUE!</v>
      </c>
      <c r="I56" s="208" t="e">
        <f t="shared" si="9"/>
        <v>#VALUE!</v>
      </c>
      <c r="J56" s="208" t="e">
        <f t="shared" si="9"/>
        <v>#VALUE!</v>
      </c>
      <c r="K56" s="208" t="e">
        <f t="shared" si="9"/>
        <v>#VALUE!</v>
      </c>
      <c r="L56" s="208">
        <f t="shared" si="9"/>
        <v>0</v>
      </c>
      <c r="M56" s="208">
        <f t="shared" si="9"/>
        <v>96260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4"/>
      <c r="IN56" s="84"/>
      <c r="IO56" s="84"/>
      <c r="IP56" s="84"/>
      <c r="IQ56" s="84"/>
      <c r="IR56" s="84"/>
      <c r="IS56" s="84"/>
      <c r="IT56" s="84"/>
      <c r="IU56" s="84"/>
      <c r="IV56" s="84"/>
    </row>
    <row r="57" spans="1:256" ht="15">
      <c r="A57" s="133"/>
      <c r="B57" s="99"/>
      <c r="C57" s="100"/>
      <c r="D57" s="120" t="s">
        <v>28</v>
      </c>
      <c r="E57" s="192">
        <f aca="true" t="shared" si="10" ref="E57:M57">SUM(E58:E62)</f>
        <v>33000</v>
      </c>
      <c r="F57" s="192">
        <f t="shared" si="10"/>
        <v>0</v>
      </c>
      <c r="G57" s="192">
        <f t="shared" si="10"/>
        <v>0</v>
      </c>
      <c r="H57" s="192">
        <f t="shared" si="10"/>
        <v>0</v>
      </c>
      <c r="I57" s="192">
        <f t="shared" si="10"/>
        <v>0</v>
      </c>
      <c r="J57" s="192">
        <f t="shared" si="10"/>
        <v>0</v>
      </c>
      <c r="K57" s="192">
        <f t="shared" si="10"/>
        <v>0</v>
      </c>
      <c r="L57" s="192">
        <f t="shared" si="10"/>
        <v>0</v>
      </c>
      <c r="M57" s="192">
        <f t="shared" si="10"/>
        <v>74000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4"/>
      <c r="IN57" s="84"/>
      <c r="IO57" s="84"/>
      <c r="IP57" s="84"/>
      <c r="IQ57" s="84"/>
      <c r="IR57" s="84"/>
      <c r="IS57" s="84"/>
      <c r="IT57" s="84"/>
      <c r="IU57" s="84"/>
      <c r="IV57" s="84"/>
    </row>
    <row r="58" spans="1:13" ht="30">
      <c r="A58" s="209"/>
      <c r="B58" s="194"/>
      <c r="C58" s="93"/>
      <c r="D58" s="94" t="s">
        <v>98</v>
      </c>
      <c r="E58" s="178">
        <v>3000</v>
      </c>
      <c r="F58" s="96"/>
      <c r="G58" s="97"/>
      <c r="H58" s="97"/>
      <c r="I58" s="97"/>
      <c r="J58" s="97"/>
      <c r="K58" s="97"/>
      <c r="M58" s="71"/>
    </row>
    <row r="59" spans="1:13" ht="44.25">
      <c r="A59" s="209"/>
      <c r="B59" s="194"/>
      <c r="C59" s="93" t="s">
        <v>56</v>
      </c>
      <c r="D59" s="94" t="s">
        <v>99</v>
      </c>
      <c r="E59" s="178"/>
      <c r="F59" s="96" t="s">
        <v>56</v>
      </c>
      <c r="G59" s="97" t="s">
        <v>56</v>
      </c>
      <c r="H59" s="97" t="s">
        <v>56</v>
      </c>
      <c r="I59" s="97" t="s">
        <v>56</v>
      </c>
      <c r="J59" s="97" t="s">
        <v>56</v>
      </c>
      <c r="K59" s="97" t="s">
        <v>56</v>
      </c>
      <c r="M59" s="178">
        <v>22000</v>
      </c>
    </row>
    <row r="60" spans="1:13" ht="45">
      <c r="A60" s="209"/>
      <c r="B60" s="194"/>
      <c r="C60" s="93"/>
      <c r="D60" s="94" t="s">
        <v>100</v>
      </c>
      <c r="E60" s="178">
        <v>30000</v>
      </c>
      <c r="F60" s="96"/>
      <c r="G60" s="97"/>
      <c r="H60" s="97"/>
      <c r="I60" s="97"/>
      <c r="J60" s="97"/>
      <c r="K60" s="97"/>
      <c r="M60" s="178"/>
    </row>
    <row r="61" spans="1:13" ht="59.25">
      <c r="A61" s="209"/>
      <c r="B61" s="194"/>
      <c r="C61" s="93" t="s">
        <v>56</v>
      </c>
      <c r="D61" s="94" t="s">
        <v>101</v>
      </c>
      <c r="E61" s="178"/>
      <c r="F61" s="96" t="s">
        <v>56</v>
      </c>
      <c r="G61" s="97" t="s">
        <v>56</v>
      </c>
      <c r="H61" s="97" t="s">
        <v>56</v>
      </c>
      <c r="I61" s="97" t="s">
        <v>56</v>
      </c>
      <c r="J61" s="97" t="s">
        <v>56</v>
      </c>
      <c r="K61" s="97" t="s">
        <v>56</v>
      </c>
      <c r="M61" s="178">
        <v>30000</v>
      </c>
    </row>
    <row r="62" spans="1:13" ht="45.75" thickBot="1">
      <c r="A62" s="209"/>
      <c r="B62" s="210"/>
      <c r="C62" s="110" t="s">
        <v>56</v>
      </c>
      <c r="D62" s="111" t="s">
        <v>102</v>
      </c>
      <c r="E62" s="211"/>
      <c r="F62" s="113" t="s">
        <v>56</v>
      </c>
      <c r="G62" s="114" t="s">
        <v>56</v>
      </c>
      <c r="H62" s="114" t="s">
        <v>56</v>
      </c>
      <c r="I62" s="114" t="s">
        <v>56</v>
      </c>
      <c r="J62" s="114" t="s">
        <v>56</v>
      </c>
      <c r="K62" s="114" t="s">
        <v>56</v>
      </c>
      <c r="M62" s="211">
        <v>22000</v>
      </c>
    </row>
    <row r="63" spans="1:256" ht="15">
      <c r="A63" s="98"/>
      <c r="B63" s="99"/>
      <c r="C63" s="100" t="s">
        <v>56</v>
      </c>
      <c r="D63" s="120" t="s">
        <v>103</v>
      </c>
      <c r="E63" s="88">
        <f>SUM(E64:E69)</f>
        <v>25050</v>
      </c>
      <c r="F63" s="88">
        <f aca="true" t="shared" si="11" ref="F63:M63">SUM(F64:F69)</f>
        <v>0</v>
      </c>
      <c r="G63" s="88">
        <f t="shared" si="11"/>
        <v>0</v>
      </c>
      <c r="H63" s="88">
        <f t="shared" si="11"/>
        <v>0</v>
      </c>
      <c r="I63" s="88">
        <f t="shared" si="11"/>
        <v>0</v>
      </c>
      <c r="J63" s="88">
        <f t="shared" si="11"/>
        <v>0</v>
      </c>
      <c r="K63" s="88">
        <f t="shared" si="11"/>
        <v>0</v>
      </c>
      <c r="L63" s="88">
        <f t="shared" si="11"/>
        <v>0</v>
      </c>
      <c r="M63" s="212">
        <f t="shared" si="11"/>
        <v>170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4"/>
      <c r="IN63" s="84"/>
      <c r="IO63" s="84"/>
      <c r="IP63" s="84"/>
      <c r="IQ63" s="84"/>
      <c r="IR63" s="84"/>
      <c r="IS63" s="84"/>
      <c r="IT63" s="84"/>
      <c r="IU63" s="84"/>
      <c r="IV63" s="84"/>
    </row>
    <row r="64" spans="1:13" ht="30">
      <c r="A64" s="209"/>
      <c r="B64" s="194"/>
      <c r="C64" s="93"/>
      <c r="D64" s="94" t="s">
        <v>104</v>
      </c>
      <c r="E64" s="178">
        <v>2000</v>
      </c>
      <c r="F64" s="96"/>
      <c r="G64" s="97"/>
      <c r="H64" s="97"/>
      <c r="I64" s="97"/>
      <c r="J64" s="97"/>
      <c r="K64" s="97"/>
      <c r="M64" s="180"/>
    </row>
    <row r="65" spans="1:13" ht="30">
      <c r="A65" s="209"/>
      <c r="B65" s="194"/>
      <c r="C65" s="93"/>
      <c r="D65" s="94" t="s">
        <v>105</v>
      </c>
      <c r="E65" s="178">
        <v>15550</v>
      </c>
      <c r="F65" s="96"/>
      <c r="G65" s="97"/>
      <c r="H65" s="97"/>
      <c r="I65" s="97"/>
      <c r="J65" s="97"/>
      <c r="K65" s="97"/>
      <c r="M65" s="180"/>
    </row>
    <row r="66" spans="1:13" ht="45">
      <c r="A66" s="209"/>
      <c r="B66" s="194"/>
      <c r="C66" s="93"/>
      <c r="D66" s="111" t="s">
        <v>106</v>
      </c>
      <c r="E66" s="178">
        <v>5000</v>
      </c>
      <c r="F66" s="96"/>
      <c r="G66" s="97"/>
      <c r="H66" s="97"/>
      <c r="I66" s="97"/>
      <c r="J66" s="97"/>
      <c r="K66" s="97"/>
      <c r="L66" s="60"/>
      <c r="M66" s="180"/>
    </row>
    <row r="67" spans="1:13" ht="45">
      <c r="A67" s="209"/>
      <c r="B67" s="194"/>
      <c r="C67" s="93"/>
      <c r="D67" s="111" t="s">
        <v>107</v>
      </c>
      <c r="E67" s="178">
        <v>1500</v>
      </c>
      <c r="F67" s="96"/>
      <c r="G67" s="97"/>
      <c r="H67" s="97"/>
      <c r="I67" s="97"/>
      <c r="J67" s="97"/>
      <c r="K67" s="97"/>
      <c r="L67" s="60"/>
      <c r="M67" s="180"/>
    </row>
    <row r="68" spans="1:13" ht="45">
      <c r="A68" s="209"/>
      <c r="B68" s="194"/>
      <c r="C68" s="93" t="s">
        <v>56</v>
      </c>
      <c r="D68" s="213" t="s">
        <v>108</v>
      </c>
      <c r="E68" s="178"/>
      <c r="F68" s="96" t="s">
        <v>56</v>
      </c>
      <c r="G68" s="97" t="s">
        <v>56</v>
      </c>
      <c r="H68" s="97" t="s">
        <v>56</v>
      </c>
      <c r="I68" s="97" t="s">
        <v>56</v>
      </c>
      <c r="J68" s="97" t="s">
        <v>56</v>
      </c>
      <c r="K68" s="97" t="s">
        <v>56</v>
      </c>
      <c r="L68" s="60"/>
      <c r="M68" s="181">
        <v>170</v>
      </c>
    </row>
    <row r="69" spans="1:13" ht="60.75" thickBot="1">
      <c r="A69" s="214"/>
      <c r="B69" s="199"/>
      <c r="C69" s="126" t="s">
        <v>56</v>
      </c>
      <c r="D69" s="215" t="s">
        <v>109</v>
      </c>
      <c r="E69" s="183">
        <v>1000</v>
      </c>
      <c r="F69" s="129" t="s">
        <v>56</v>
      </c>
      <c r="G69" s="130" t="s">
        <v>56</v>
      </c>
      <c r="H69" s="130" t="s">
        <v>56</v>
      </c>
      <c r="I69" s="130" t="s">
        <v>56</v>
      </c>
      <c r="J69" s="130" t="s">
        <v>56</v>
      </c>
      <c r="K69" s="130" t="s">
        <v>56</v>
      </c>
      <c r="L69" s="216"/>
      <c r="M69" s="132"/>
    </row>
    <row r="70" spans="1:13" ht="15">
      <c r="A70" s="200"/>
      <c r="B70" s="102"/>
      <c r="C70" s="103" t="s">
        <v>56</v>
      </c>
      <c r="D70" s="104"/>
      <c r="E70" s="105"/>
      <c r="F70" s="217" t="s">
        <v>56</v>
      </c>
      <c r="G70" s="218" t="s">
        <v>56</v>
      </c>
      <c r="H70" s="218" t="s">
        <v>56</v>
      </c>
      <c r="I70" s="218" t="s">
        <v>56</v>
      </c>
      <c r="J70" s="218" t="s">
        <v>56</v>
      </c>
      <c r="K70" s="218" t="s">
        <v>56</v>
      </c>
      <c r="L70" s="60"/>
      <c r="M70" s="154"/>
    </row>
    <row r="71" spans="1:13" ht="15.75" thickBot="1">
      <c r="A71" s="61"/>
      <c r="B71" s="194"/>
      <c r="C71" s="93" t="s">
        <v>56</v>
      </c>
      <c r="D71" s="94"/>
      <c r="E71" s="95"/>
      <c r="F71" s="96" t="s">
        <v>56</v>
      </c>
      <c r="G71" s="97" t="s">
        <v>56</v>
      </c>
      <c r="H71" s="97" t="s">
        <v>56</v>
      </c>
      <c r="I71" s="97" t="s">
        <v>56</v>
      </c>
      <c r="J71" s="97" t="s">
        <v>56</v>
      </c>
      <c r="K71" s="97" t="s">
        <v>56</v>
      </c>
      <c r="L71" s="60"/>
      <c r="M71" s="71"/>
    </row>
    <row r="72" spans="1:13" ht="15">
      <c r="A72" s="50"/>
      <c r="B72" s="168"/>
      <c r="C72" s="169"/>
      <c r="D72" s="170" t="s">
        <v>110</v>
      </c>
      <c r="E72" s="171">
        <f>E73+E74</f>
        <v>1470</v>
      </c>
      <c r="F72" s="201"/>
      <c r="G72" s="202"/>
      <c r="H72" s="202"/>
      <c r="I72" s="202"/>
      <c r="J72" s="202"/>
      <c r="K72" s="202"/>
      <c r="L72" s="60"/>
      <c r="M72" s="71"/>
    </row>
    <row r="73" spans="1:13" ht="30">
      <c r="A73" s="219"/>
      <c r="B73" s="210"/>
      <c r="C73" s="110"/>
      <c r="D73" s="111" t="s">
        <v>111</v>
      </c>
      <c r="E73" s="112">
        <v>850</v>
      </c>
      <c r="F73" s="113"/>
      <c r="G73" s="114"/>
      <c r="H73" s="114"/>
      <c r="I73" s="114"/>
      <c r="J73" s="114"/>
      <c r="K73" s="114"/>
      <c r="L73" s="60"/>
      <c r="M73" s="71"/>
    </row>
    <row r="74" spans="1:13" ht="30.75" thickBot="1">
      <c r="A74" s="219"/>
      <c r="B74" s="210"/>
      <c r="C74" s="110"/>
      <c r="D74" s="111" t="s">
        <v>112</v>
      </c>
      <c r="E74" s="112">
        <v>620</v>
      </c>
      <c r="F74" s="113"/>
      <c r="G74" s="114"/>
      <c r="H74" s="114"/>
      <c r="I74" s="114"/>
      <c r="J74" s="114"/>
      <c r="K74" s="114"/>
      <c r="L74" s="60"/>
      <c r="M74" s="71"/>
    </row>
    <row r="75" spans="1:13" ht="15">
      <c r="A75" s="209"/>
      <c r="B75" s="168"/>
      <c r="C75" s="169"/>
      <c r="D75" s="120" t="s">
        <v>113</v>
      </c>
      <c r="E75" s="171">
        <f>E76+E77</f>
        <v>0</v>
      </c>
      <c r="F75" s="166"/>
      <c r="G75" s="167"/>
      <c r="H75" s="167"/>
      <c r="I75" s="167"/>
      <c r="J75" s="167"/>
      <c r="K75" s="167"/>
      <c r="L75" s="60"/>
      <c r="M75" s="171">
        <f>M76+M77</f>
        <v>2090</v>
      </c>
    </row>
    <row r="76" spans="1:13" ht="30">
      <c r="A76" s="219"/>
      <c r="B76" s="210"/>
      <c r="C76" s="110"/>
      <c r="D76" s="111" t="s">
        <v>114</v>
      </c>
      <c r="E76" s="112"/>
      <c r="F76" s="113"/>
      <c r="G76" s="114"/>
      <c r="H76" s="114"/>
      <c r="I76" s="114"/>
      <c r="J76" s="114"/>
      <c r="K76" s="114"/>
      <c r="L76" s="60"/>
      <c r="M76" s="112">
        <v>1500</v>
      </c>
    </row>
    <row r="77" spans="1:13" ht="30">
      <c r="A77" s="219"/>
      <c r="B77" s="210"/>
      <c r="C77" s="110"/>
      <c r="D77" s="111" t="s">
        <v>115</v>
      </c>
      <c r="E77" s="112"/>
      <c r="F77" s="113"/>
      <c r="G77" s="114"/>
      <c r="H77" s="114"/>
      <c r="I77" s="114"/>
      <c r="J77" s="114"/>
      <c r="K77" s="114"/>
      <c r="L77" s="60"/>
      <c r="M77" s="112">
        <v>590</v>
      </c>
    </row>
    <row r="78" spans="1:13" ht="28.5">
      <c r="A78" s="220"/>
      <c r="B78" s="92"/>
      <c r="C78" s="93"/>
      <c r="D78" s="76" t="s">
        <v>116</v>
      </c>
      <c r="E78" s="221">
        <v>2500</v>
      </c>
      <c r="F78" s="166"/>
      <c r="G78" s="167"/>
      <c r="H78" s="167"/>
      <c r="I78" s="167"/>
      <c r="J78" s="167"/>
      <c r="K78" s="167"/>
      <c r="L78" s="60"/>
      <c r="M78" s="71"/>
    </row>
    <row r="79" spans="1:13" ht="45">
      <c r="A79" s="219"/>
      <c r="B79" s="210"/>
      <c r="C79" s="110"/>
      <c r="D79" s="111" t="s">
        <v>117</v>
      </c>
      <c r="E79" s="112"/>
      <c r="F79" s="113"/>
      <c r="G79" s="114"/>
      <c r="H79" s="114"/>
      <c r="I79" s="114"/>
      <c r="J79" s="114"/>
      <c r="K79" s="114"/>
      <c r="M79" s="71"/>
    </row>
    <row r="80" spans="1:13" ht="15.75" thickBot="1">
      <c r="A80" s="219"/>
      <c r="B80" s="210"/>
      <c r="C80" s="110"/>
      <c r="D80" s="111"/>
      <c r="E80" s="112"/>
      <c r="F80" s="113"/>
      <c r="G80" s="114"/>
      <c r="H80" s="114"/>
      <c r="I80" s="114"/>
      <c r="J80" s="114"/>
      <c r="K80" s="114"/>
      <c r="M80" s="71">
        <f>M81+M82+M83</f>
        <v>20000</v>
      </c>
    </row>
    <row r="81" spans="1:13" ht="43.5" thickBot="1">
      <c r="A81" s="222"/>
      <c r="B81" s="168"/>
      <c r="C81" s="169"/>
      <c r="D81" s="170" t="s">
        <v>118</v>
      </c>
      <c r="E81" s="171">
        <v>40000</v>
      </c>
      <c r="F81" s="166" t="s">
        <v>56</v>
      </c>
      <c r="G81" s="167" t="s">
        <v>56</v>
      </c>
      <c r="H81" s="167" t="s">
        <v>56</v>
      </c>
      <c r="I81" s="167" t="s">
        <v>56</v>
      </c>
      <c r="J81" s="167" t="s">
        <v>56</v>
      </c>
      <c r="K81" s="167" t="s">
        <v>56</v>
      </c>
      <c r="M81" s="75">
        <v>20000</v>
      </c>
    </row>
    <row r="82" spans="1:13" ht="28.5">
      <c r="A82" s="223"/>
      <c r="B82" s="99"/>
      <c r="C82" s="100"/>
      <c r="D82" s="120" t="s">
        <v>119</v>
      </c>
      <c r="E82" s="88">
        <f>E83+E84</f>
        <v>10350</v>
      </c>
      <c r="F82" s="224"/>
      <c r="G82" s="224"/>
      <c r="H82" s="224"/>
      <c r="I82" s="224"/>
      <c r="J82" s="224"/>
      <c r="K82" s="224"/>
      <c r="L82" s="224"/>
      <c r="M82" s="124"/>
    </row>
    <row r="83" spans="1:13" ht="45">
      <c r="A83" s="225"/>
      <c r="B83" s="194"/>
      <c r="C83" s="93"/>
      <c r="D83" s="94" t="s">
        <v>120</v>
      </c>
      <c r="E83" s="95">
        <v>10350</v>
      </c>
      <c r="M83" s="180"/>
    </row>
    <row r="84" spans="1:13" ht="45.75" thickBot="1">
      <c r="A84" s="226"/>
      <c r="B84" s="199"/>
      <c r="C84" s="126"/>
      <c r="D84" s="127" t="s">
        <v>121</v>
      </c>
      <c r="E84" s="128"/>
      <c r="F84" s="227"/>
      <c r="G84" s="227"/>
      <c r="H84" s="227"/>
      <c r="I84" s="227"/>
      <c r="J84" s="227"/>
      <c r="K84" s="227"/>
      <c r="L84" s="227"/>
      <c r="M84" s="228">
        <v>1490</v>
      </c>
    </row>
    <row r="86" ht="15.75" thickBot="1"/>
    <row r="87" spans="1:13" ht="71.25">
      <c r="A87" s="50"/>
      <c r="B87" s="99"/>
      <c r="C87" s="100"/>
      <c r="D87" s="120" t="s">
        <v>122</v>
      </c>
      <c r="E87" s="88">
        <v>40000</v>
      </c>
      <c r="F87" s="203"/>
      <c r="G87" s="204"/>
      <c r="H87" s="204"/>
      <c r="I87" s="204"/>
      <c r="J87" s="204"/>
      <c r="K87" s="204"/>
      <c r="L87" s="224"/>
      <c r="M87" s="124"/>
    </row>
    <row r="88" spans="1:13" ht="72" thickBot="1">
      <c r="A88" s="231"/>
      <c r="B88" s="232"/>
      <c r="C88" s="126"/>
      <c r="D88" s="233" t="s">
        <v>123</v>
      </c>
      <c r="E88" s="234"/>
      <c r="F88" s="129"/>
      <c r="G88" s="130"/>
      <c r="H88" s="130"/>
      <c r="I88" s="130"/>
      <c r="J88" s="130"/>
      <c r="K88" s="130"/>
      <c r="L88" s="227"/>
      <c r="M88" s="132">
        <v>5000</v>
      </c>
    </row>
    <row r="89" spans="1:13" ht="43.5" thickBot="1">
      <c r="A89" s="231"/>
      <c r="B89" s="232"/>
      <c r="C89" s="126"/>
      <c r="D89" s="233" t="s">
        <v>124</v>
      </c>
      <c r="E89" s="234">
        <v>50000</v>
      </c>
      <c r="F89" s="129"/>
      <c r="G89" s="130"/>
      <c r="H89" s="130"/>
      <c r="I89" s="130"/>
      <c r="J89" s="130"/>
      <c r="K89" s="130"/>
      <c r="L89" s="227"/>
      <c r="M89" s="132"/>
    </row>
    <row r="90" spans="6:12" ht="15">
      <c r="F90" s="235"/>
      <c r="G90" s="235"/>
      <c r="H90" s="235"/>
      <c r="I90" s="235"/>
      <c r="J90" s="235"/>
      <c r="K90" s="235"/>
      <c r="L90" s="235"/>
    </row>
  </sheetData>
  <sheetProtection/>
  <mergeCells count="2">
    <mergeCell ref="B1:L1"/>
    <mergeCell ref="D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322-2</dc:creator>
  <cp:keywords/>
  <dc:description/>
  <cp:lastModifiedBy>Кузьмич Анна Володимирівна</cp:lastModifiedBy>
  <cp:lastPrinted>2019-08-13T15:30:43Z</cp:lastPrinted>
  <dcterms:created xsi:type="dcterms:W3CDTF">2018-06-19T06:27:43Z</dcterms:created>
  <dcterms:modified xsi:type="dcterms:W3CDTF">2019-08-16T13:11:14Z</dcterms:modified>
  <cp:category/>
  <cp:version/>
  <cp:contentType/>
  <cp:contentStatus/>
</cp:coreProperties>
</file>